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отчет год (пояснения)" sheetId="1" r:id="rId1"/>
  </sheets>
  <definedNames>
    <definedName name="_xlnm.Print_Titles" localSheetId="0">'отчет год (пояснения)'!$3:$4</definedName>
  </definedNames>
  <calcPr fullCalcOnLoad="1"/>
</workbook>
</file>

<file path=xl/sharedStrings.xml><?xml version="1.0" encoding="utf-8"?>
<sst xmlns="http://schemas.openxmlformats.org/spreadsheetml/2006/main" count="224" uniqueCount="218">
  <si>
    <t/>
  </si>
  <si>
    <t>(в рублях)</t>
  </si>
  <si>
    <t>Наименование</t>
  </si>
  <si>
    <t>Раздел, подраздел</t>
  </si>
  <si>
    <t xml:space="preserve">Бюджетные ассигнования в соответствии с Законом Калужской области от 05.12.2019 № 535-ОЗ </t>
  </si>
  <si>
    <t>Бюджетные ассигнования в соответствии с Законом Калужской области от 05.12.2019 № 535-ОЗ (в ред. Закона от 24.12.2020 № 37-ОЗ)</t>
  </si>
  <si>
    <t>Бюджетные ассигнования в соответствии с уточненной бюджетной росписью расходов</t>
  </si>
  <si>
    <t>Исполнено</t>
  </si>
  <si>
    <t>% исполнения к уточненной бюджетной росписи расходов</t>
  </si>
  <si>
    <t>Пояснения различий между уточнённой бюджетной росписью расходов и фактическими значениями (если отклонения составляют 5% и более)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</si>
  <si>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</si>
  <si>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</si>
  <si>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</si>
  <si>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</si>
  <si>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</si>
  <si>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</si>
  <si>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</si>
  <si>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</si>
  <si>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</si>
  <si>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</si>
  <si>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</si>
  <si>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</si>
  <si>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</si>
  <si>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</si>
  <si>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</si>
  <si>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</si>
  <si>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</si>
  <si>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</si>
  <si>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</si>
  <si>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</si>
  <si>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</si>
  <si>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</si>
  <si>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</si>
  <si>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</si>
  <si>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</si>
  <si>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</si>
  <si>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</si>
  <si>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</si>
  <si>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</si>
  <si>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</si>
  <si>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</si>
  <si>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</si>
  <si>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</si>
  <si>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</si>
  <si>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</si>
  <si>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</si>
  <si>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</si>
  <si>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</si>
  <si>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</si>
  <si>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</si>
  <si>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</si>
  <si>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</si>
  <si>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</si>
  <si>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</si>
  <si>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</si>
  <si>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</si>
  <si>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</si>
  <si>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</si>
  <si>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</si>
  <si>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</si>
  <si>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</si>
  <si>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</si>
  <si>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</si>
  <si>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</si>
  <si>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</si>
  <si>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</si>
  <si>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</si>
  <si>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</si>
  <si>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</si>
  <si>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</si>
  <si>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</si>
  <si>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</si>
  <si>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</si>
  <si>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</si>
  <si>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</si>
  <si>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</si>
  <si>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</si>
  <si>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</si>
  <si>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</si>
  <si>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</si>
  <si>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</si>
  <si>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</si>
  <si>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</si>
  <si>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</si>
  <si>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</si>
  <si>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</si>
  <si>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</si>
  <si>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</si>
  <si>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</si>
  <si>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</si>
  <si>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</si>
  <si>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</si>
  <si>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</si>
  <si>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</si>
  <si>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</si>
  <si>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</si>
  <si>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</si>
  <si>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</si>
  <si>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</si>
  <si>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</si>
  <si>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</si>
  <si>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</si>
  <si>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</si>
  <si>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</si>
  <si>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</si>
  <si>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</si>
  <si>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</si>
  <si>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</si>
  <si>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</si>
  <si>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</si>
  <si>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</si>
  <si>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</si>
  <si>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</si>
  <si>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</si>
  <si>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</si>
  <si>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</si>
  <si>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</si>
  <si>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</si>
  <si>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</si>
  <si>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</si>
  <si>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</si>
  <si>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</si>
  <si>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</si>
  <si>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</si>
  <si>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</si>
  <si>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</si>
  <si>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</si>
  <si>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</si>
  <si>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</si>
  <si>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</si>
  <si>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</si>
  <si>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</si>
  <si>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</si>
  <si>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</si>
  <si>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</si>
  <si>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</si>
  <si>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</si>
  <si>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</si>
  <si>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</si>
  <si>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</si>
  <si>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</si>
  <si>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</si>
  <si>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</si>
  <si>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</si>
  <si>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</si>
  <si>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</si>
  <si>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</si>
  <si>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</si>
  <si>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</si>
  <si>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</si>
  <si>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</si>
  <si>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</si>
  <si>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</si>
  <si>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</si>
  <si>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</si>
  <si>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</si>
  <si>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</si>
  <si>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</si>
  <si>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</t>
  </si>
  <si>
    <t xml:space="preserve">% отклонений между уточненной бюджетной росписью расходов и первоначально утвержденными бюджетными ассигнованиями </t>
  </si>
  <si>
    <t>Пояснения различий между уточненной бюджетной росписью расходов и первоначально утвержденными бюджетными ассигнованиями 
 (если отклонения составляют 5% и более)</t>
  </si>
  <si>
    <t>Увеличение связано с выделением средств областного бюджета на содействие в подготовке проведения общероссийского голосования по вопросу одобрения изменений в Конституцию Российской Федерации, а также поступлением средств федерального бюджета на обеспечение мероприятий по выплатам членам избирательных комиссий за условия работы, связанные с обеспечением санитарно-эпидемиологической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</t>
  </si>
  <si>
    <t>Средства резервного фонда Правительства Калужской области перераспределяются по соответствующим кодам функциональной классификации в соответствии с отраслевой принадлежностью</t>
  </si>
  <si>
    <t>Средства резервного фонда Правительства Калужской области выделялись по мере возникновения необходимости в выделении получателям данных средств и перераспределялись по соответствующим кодам функциональной классификации в соответствии с отраслевой принадлежностью</t>
  </si>
  <si>
    <t>Расходы осуществлялись исходя из фактической потребности</t>
  </si>
  <si>
    <t xml:space="preserve">Финансирование осуществлялось по мере предоставления актов выполненных работ
</t>
  </si>
  <si>
    <t xml:space="preserve"> Увеличение бюджетных ассигнований связано с выделением средств из федерального бюджета на восстановление и экологическую реабилитацию водных объектов</t>
  </si>
  <si>
    <t>Уменьшение бюджетных ассигнований связано с уточнением бюджетной росписи на сумму поступивших средств из федерального бюджета на обеспечение деятельности членов Совета Федерации и депутатов Государственной Думы, а также их помощников в избирательных округах</t>
  </si>
  <si>
    <t>Увеличение бюджетных ассигнований связано с расходами на содержание дополнительной численности, а также перераспределением бюджетных ассигнований с других статей расходов</t>
  </si>
  <si>
    <t>Увеличение бюджетных ассигнований связано с ростом расходов на приобретение знаков почтовой оплаты</t>
  </si>
  <si>
    <t>Уменьшение бюджетных ассигнований связано с передачей бюджетных ассигнований для осуществления конкурсных процедур по закупке товаров, работ, услуг для государственных нужд</t>
  </si>
  <si>
    <t>Уменьшение бюджетных ассигнований связано  с  уточнением бюджетной росписи исходя из фактической потребности.</t>
  </si>
  <si>
    <t>Увеличение бюджетных ассигнований связано с поступлением средств из федерального бюджета на исполнение полномочий по первичному воинскому учету на территориях, где отсутствуют военные комиссариаты</t>
  </si>
  <si>
    <t xml:space="preserve">Увеличение бюджетных ассигнований связано с выделением муниципальным образованиям Калужской области дополнительных средств областного бюджета и поступлением средств федерального бюджета на осуществление полномочий по государственной регистрации актов гражданского состояния </t>
  </si>
  <si>
    <t>Увеличение бюджетных ассигнований связано с выделением средств на интеграцию региональных систем оповещения</t>
  </si>
  <si>
    <t>Увеличение бюджетных ассигнований связано с ростом расходов на оплату труда работников пожарно-спасательной службы Калужской области, в связи с изменением законодательства Калужской области</t>
  </si>
  <si>
    <t xml:space="preserve">Увеличение бюджетных ассигнований связано с осуществлением выплат стимулирующего характера за особые условия труда и дополнительную нагрузку работникам центров занятости населения в связи с распространением коронавирусной инфекции,  а также выделением дополнительных средств областного бюджета на исполнение полномочий в области лесных отношений </t>
  </si>
  <si>
    <t>Увеличение бюджетных ассигнований связано с поступлением средств из федерального бюджета на возмещение части прямых понесенных затрат на создание и (или) модернизацию объектов агропромышленного комплекса</t>
  </si>
  <si>
    <t xml:space="preserve"> Увеличение бюджетных ассигнований связано с необходимостью выделения дополнительных средств на охрану лесов, а также видеонаблюдения в лесном фонде</t>
  </si>
  <si>
    <t>Уменьшение бюджетных ассигнований связано  с  уточнением объемов по возмещению расходов по перевозке пассажиров транспортом общего пользования, в том числе и по результатам проведения конкурсных процедур, а также   переносом платежей по обязательствам АО «Корпорация развития Калужской области» перед контрагентами</t>
  </si>
  <si>
    <t>Увеличение бюджетных ассигнований связано с необходимостью завершения строительства технопарка</t>
  </si>
  <si>
    <t>Увеличение бюджетных ассигнований связано с дополнительным поступлением средств из федерального бюджета и других бюджетов бюджетной системы Российской Федерации на строительство и ремонт дорог</t>
  </si>
  <si>
    <t xml:space="preserve">Увеличение бюджетных ассигнований связано с поступлением средств Фонда содействия реформированию ЖКХ (далее - Фонд) на реализацию мероприятий по переселению граждан из аварийного жилищного фонда, а также с выделением средств на обеспечение софинансирования средств Фонда.
Кроме того, увеличение связано с дополнительным выделением средств областного бюджета для выполнения условий соглашения, заключенного с Фондом, о предоставлении и использовании финансовой поддержки за счет средств Фонда. </t>
  </si>
  <si>
    <t xml:space="preserve">Финансирование мероприятий по переселению граждан из аварийного жилищного фонда осуществлялось по мере заключения контрактов на приобретение и соглашений на выкуп жилых помещений
</t>
  </si>
  <si>
    <t>Финансирование по объектам водохозяйственного комплекса области, по строительству объектов газификации области, а также мероприятий, направленных на подготовку жилищно-коммунального комплекса и объектов энергетики к работе в осенне-зимний период, осуществлялось в соответствии с актами выполненных работ</t>
  </si>
  <si>
    <t>Увеличение бюджетных ассигнований связано с поступлением средств федерального бюджета победителям Всероссийского конкурса лучших проектов создания комфортной городской среды и средств бюджета города Москвы на обеспечение деятельности по оказанию услуг в сфере обращения с твердыми коммунальными отходами, а также с выделением средств на обеспечение софинансирования федеральных средств и средств бюджета города Москвы</t>
  </si>
  <si>
    <t>Увеличение бюджетных ассигнований связано с необходимостью охраны особо охраняемых природных территорий регионального значения</t>
  </si>
  <si>
    <t>Увеличение бюджетных ассигнований связано с необходимостью разработки проекта схемы размещения, использования и охраны охотничьих угодий</t>
  </si>
  <si>
    <t>Уменьшение расходов в связи с отменой оздоровительных смен для детей</t>
  </si>
  <si>
    <t>Уменьшение расходов на обеспечение доставки детей до образовательных организаций в связи с отсутствием потребности</t>
  </si>
  <si>
    <t xml:space="preserve">Увеличены расходы на укрепление материально-технической базы и благоустройство территорий детских школ искусств </t>
  </si>
  <si>
    <t>Увеличены расходы на выкуп дошкольных образовательных организаций для выполнения условий соглашения с Министерством просвещения РФ по созданию новых мест для детей в возрасте до 3 лет</t>
  </si>
  <si>
    <t>Увеличены расходы на укрепление материально-технической базы и благоустройство территорий учреждений культуры</t>
  </si>
  <si>
    <t>Увеличение связано с уточнением объемов строительства объектов культуры области</t>
  </si>
  <si>
    <t xml:space="preserve">Финансирование осуществлялось исходя из фактической потребности по мере предоставления актов выполненных работ
</t>
  </si>
  <si>
    <t>Увеличены расходы на укрепление материально-технической базы учреждений здравоохранения, в том числе в рамках реализации регионального проекта "Борьба с онкологическими заболеваниями"</t>
  </si>
  <si>
    <t xml:space="preserve">Увеличены расходы на стимулирующие выплаты медицинским работникам, обеспечение лекарственными препаратами, приобретение медицинского оборудования, а также на реализацию мероприятий по внедрению современных информационных систем в здравоохранении, возмещение расходов на оказание экстренной медицинской помощи незастрахованным гражданам </t>
  </si>
  <si>
    <t>Увеличены расходы на обеспечение закупки авиационных работ для государственного бюджетного учреждения здравоохранения Калужской области "Региональный центр скорой медицинской помощи и медицинских катастроф"</t>
  </si>
  <si>
    <t>Увеличение бюджетных ассигнований связано с увеличением численности получателей социальных выплат</t>
  </si>
  <si>
    <t>Увеличены расходы на обеспечение учреждений социального обслуживания средствами индивидуальной защиты с целью профилактики распространения коронавирусной инфекции и на стимулирующие выплаты сотрудникам, работающим в непосредственном контакте с заражёнными COVID-2019, приобретение автотранспорта для государственного бюджетного учреждения Калужской области «Обнинский центр социального обслуживания граждан пожилого возраста и инвалидов»</t>
  </si>
  <si>
    <t>Увеличение бюджетных ассигнований связано с увеличением численности получателей социальных выплат, пособий, компенсаций детям и семьям с детьми, предусмотренных  за счёт средств областного бюджета, ежемесячной денежной выплаты, назначаемой в случае рождения третьего ребёнка или последующих детей до достижения ребёнком возраста трех лет и введением ежемесячной выплаты на детей в возрасте от трёх до семи лет включительно, предусмотренных за счёт средств федерального бюджета</t>
  </si>
  <si>
    <t xml:space="preserve">Увеличены расходы на проведение мероприятий, посвященных 75-летию  Победы в Великой Отечественной войне, приобретение государственным бюджетным учреждением Калужской области "Дзержинский центр социального обслуживания граждан пожилого возраста и инвалидов" объекта недвижимого имущества в государственную собственность Калужской области, субсидии социально-ориентированным некоммерческим организациям </t>
  </si>
  <si>
    <t>Увеличены расходы на укрепление материально-технической базы спортивных организаций</t>
  </si>
  <si>
    <t>Уменьшены расходы на выплату премий и грантов в связи с отменой Всероссийских и международных соревнований</t>
  </si>
  <si>
    <t>Финансирование строительства объектов спортивной инфраструктуры региональной собственности, а также оснащения объектов спортивной инфраструктуры спортивно-технологическим оборудованием осуществлялось в соответствии с актами выполненных работ</t>
  </si>
  <si>
    <t>Увеличение расходов в связи с необходимостью дополнительного размещения информационных сообщений о значимых политических, социально-экономических событиях и проектах региона на новостных лентах ведущих региональных интернет изданий</t>
  </si>
  <si>
    <t>Уменьшение расходов связано с перераспределением бюджетных ассигнований на другие коды функциональной классификации</t>
  </si>
  <si>
    <t>Уменьшение бюджетных ассигнований связано с отсутствием потребности в выделении средств на государственное геологическое информационное обеспечение и образовавшейся экономией средств по охране подземных вод от загрязнения и истощения</t>
  </si>
  <si>
    <t>Уменьшение бюджетных ассигнований связано с сокращением численности получателей пособий  на переобучение и повышение квалификации (лиц предпенсионного возраста, а также женщин в период отпуска по уходу за ребенком)</t>
  </si>
  <si>
    <t>Увеличены расходы на оснащение (переоснащение) дополнительно создаваемого и  перепрофилируемого коечного фонда, приобретение медицинского оборудования, проведение ремонтных работ, средств индивидуальной защиты, лабораторную диагностику коронавирусной инфекции, приобретение вакцины в рамках мероприятий по недопущению распространения заболеваний, вызванных новой коронавирусной инфекцией</t>
  </si>
  <si>
    <t>Увеличены расходы на финансовое обеспечение государственного задания для государственного автономного учреждения здравоохранения Калужской области "Калужский санаторий "Звёздный" (Минеральные воды-2), а также на перевооружение котельной государственного автономного учреждения здравоохранения Калужской области "Санаторий "Спутник"</t>
  </si>
  <si>
    <t>Увеличение бюджетных ассигнований связано с с предоставлением субсидий на возмещение затрат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</t>
  </si>
  <si>
    <t>Уменьшение бюджетных ассигнований связано с сокращением командировочных расходов в связи с эпидемиологической ситуацией</t>
  </si>
  <si>
    <t>Финансирование осуществлялось по фактической заявленной потребности</t>
  </si>
  <si>
    <t>Средства выделялись в соответствии с порядком предоставления из областного бюджета муниципальным образованиям Калужской области дотаций на поддержку мер по обеспечению сбалансированности бюджетов</t>
  </si>
  <si>
    <t xml:space="preserve">Увеличение бюджетных ассигнований связано с поступлением межбюджетного трансферта из бюджета г. Москвы. Также муниципальным образованиям области оказывалась дополнительная финансовая помощь в целях компенсации недополученных в связи с пандемией новой коронавирусной инфекции налоговых и неналоговых доходов, а также необходимости осуществления первоочередных расходов местных бюджетов. </t>
  </si>
  <si>
    <t xml:space="preserve">Сведения о фактически произведенных расходах областного бюджета в 2020 году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внесенных изменений </t>
  </si>
  <si>
    <t>Уменьшение бюджетных ассигнований связано с уточнением объемов строительства пожарных депо в пос. Мятлево Износковского района и в г. Тарусе Тарусского района Калужской области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</si>
</sst>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8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color indexed="24"/>
      <name val="Times New Roman Cyr"/>
      <family val="1"/>
    </font>
    <font>
      <b/>
      <sz val="10"/>
      <name val="Times New Roman Cyr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9">
    <xf numFmtId="0" fontId="0" fillId="0" borderId="0">
      <alignment vertical="top"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>
      <alignment horizontal="center" vertical="center" wrapTex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0" fontId="38" fillId="28" borderId="2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173" fontId="4" fillId="0" borderId="7">
      <alignment wrapText="1"/>
      <protection/>
    </xf>
    <xf numFmtId="173" fontId="5" fillId="0" borderId="8" applyBorder="0">
      <alignment wrapText="1"/>
      <protection/>
    </xf>
    <xf numFmtId="173" fontId="6" fillId="0" borderId="8" applyBorder="0">
      <alignment wrapText="1"/>
      <protection/>
    </xf>
    <xf numFmtId="0" fontId="42" fillId="0" borderId="9" applyNumberFormat="0" applyFill="0" applyAlignment="0" applyProtection="0"/>
    <xf numFmtId="0" fontId="43" fillId="29" borderId="10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top" wrapText="1"/>
      <protection/>
    </xf>
    <xf numFmtId="44" fontId="0" fillId="0" borderId="0">
      <alignment vertical="top" wrapText="1"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32" borderId="11" applyNumberFormat="0" applyFont="0" applyAlignment="0" applyProtection="0"/>
    <xf numFmtId="9" fontId="33" fillId="0" borderId="0" applyFont="0" applyFill="0" applyBorder="0" applyAlignment="0" applyProtection="0"/>
    <xf numFmtId="0" fontId="48" fillId="0" borderId="12" applyNumberFormat="0" applyFill="0" applyAlignment="0" applyProtection="0"/>
    <xf numFmtId="1" fontId="2" fillId="0" borderId="0">
      <alignment/>
      <protection/>
    </xf>
    <xf numFmtId="0" fontId="49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80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49" fontId="3" fillId="0" borderId="15" xfId="64" applyNumberFormat="1" applyFont="1" applyFill="1" applyBorder="1" applyAlignment="1" applyProtection="1">
      <alignment horizontal="center" vertical="center" wrapText="1"/>
      <protection/>
    </xf>
    <xf numFmtId="49" fontId="3" fillId="0" borderId="16" xfId="64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top" wrapText="1"/>
    </xf>
    <xf numFmtId="0" fontId="51" fillId="0" borderId="19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center" vertical="top" wrapText="1"/>
    </xf>
    <xf numFmtId="0" fontId="35" fillId="34" borderId="22" xfId="0" applyFont="1" applyFill="1" applyBorder="1" applyAlignment="1">
      <alignment wrapText="1"/>
    </xf>
    <xf numFmtId="0" fontId="35" fillId="0" borderId="23" xfId="0" applyFont="1" applyFill="1" applyBorder="1" applyAlignment="1">
      <alignment horizontal="center" wrapText="1"/>
    </xf>
    <xf numFmtId="4" fontId="35" fillId="0" borderId="24" xfId="0" applyNumberFormat="1" applyFont="1" applyFill="1" applyBorder="1" applyAlignment="1">
      <alignment horizontal="right" wrapText="1"/>
    </xf>
    <xf numFmtId="4" fontId="35" fillId="0" borderId="25" xfId="0" applyNumberFormat="1" applyFont="1" applyFill="1" applyBorder="1" applyAlignment="1">
      <alignment horizontal="right" wrapText="1"/>
    </xf>
    <xf numFmtId="172" fontId="35" fillId="0" borderId="25" xfId="0" applyNumberFormat="1" applyFont="1" applyFill="1" applyBorder="1" applyAlignment="1">
      <alignment horizontal="right" wrapText="1"/>
    </xf>
    <xf numFmtId="172" fontId="35" fillId="0" borderId="26" xfId="0" applyNumberFormat="1" applyFont="1" applyFill="1" applyBorder="1" applyAlignment="1">
      <alignment horizontal="right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3" fillId="0" borderId="29" xfId="0" applyFont="1" applyFill="1" applyBorder="1" applyAlignment="1">
      <alignment wrapText="1"/>
    </xf>
    <xf numFmtId="0" fontId="53" fillId="0" borderId="1" xfId="0" applyFont="1" applyFill="1" applyBorder="1" applyAlignment="1">
      <alignment horizontal="center" wrapText="1"/>
    </xf>
    <xf numFmtId="4" fontId="53" fillId="0" borderId="30" xfId="0" applyNumberFormat="1" applyFont="1" applyFill="1" applyBorder="1" applyAlignment="1">
      <alignment horizontal="right" wrapText="1"/>
    </xf>
    <xf numFmtId="4" fontId="53" fillId="0" borderId="31" xfId="0" applyNumberFormat="1" applyFont="1" applyFill="1" applyBorder="1" applyAlignment="1">
      <alignment horizontal="right" wrapText="1"/>
    </xf>
    <xf numFmtId="4" fontId="53" fillId="0" borderId="32" xfId="0" applyNumberFormat="1" applyFont="1" applyFill="1" applyBorder="1" applyAlignment="1">
      <alignment horizontal="right" wrapText="1"/>
    </xf>
    <xf numFmtId="4" fontId="53" fillId="0" borderId="33" xfId="0" applyNumberFormat="1" applyFont="1" applyFill="1" applyBorder="1" applyAlignment="1">
      <alignment horizontal="right" wrapText="1"/>
    </xf>
    <xf numFmtId="172" fontId="53" fillId="0" borderId="33" xfId="0" applyNumberFormat="1" applyFont="1" applyFill="1" applyBorder="1" applyAlignment="1">
      <alignment horizontal="right" wrapText="1"/>
    </xf>
    <xf numFmtId="172" fontId="53" fillId="0" borderId="34" xfId="0" applyNumberFormat="1" applyFont="1" applyFill="1" applyBorder="1" applyAlignment="1">
      <alignment horizontal="right" wrapText="1"/>
    </xf>
    <xf numFmtId="0" fontId="0" fillId="0" borderId="33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35" fillId="34" borderId="29" xfId="0" applyFont="1" applyFill="1" applyBorder="1" applyAlignment="1">
      <alignment wrapText="1"/>
    </xf>
    <xf numFmtId="0" fontId="35" fillId="0" borderId="1" xfId="0" applyFont="1" applyFill="1" applyBorder="1" applyAlignment="1">
      <alignment horizontal="center" wrapText="1"/>
    </xf>
    <xf numFmtId="4" fontId="35" fillId="0" borderId="31" xfId="0" applyNumberFormat="1" applyFont="1" applyFill="1" applyBorder="1" applyAlignment="1">
      <alignment horizontal="right" wrapText="1"/>
    </xf>
    <xf numFmtId="4" fontId="35" fillId="0" borderId="32" xfId="0" applyNumberFormat="1" applyFont="1" applyFill="1" applyBorder="1" applyAlignment="1">
      <alignment horizontal="right" wrapText="1"/>
    </xf>
    <xf numFmtId="172" fontId="35" fillId="0" borderId="33" xfId="0" applyNumberFormat="1" applyFont="1" applyFill="1" applyBorder="1" applyAlignment="1">
      <alignment horizontal="right" wrapText="1"/>
    </xf>
    <xf numFmtId="172" fontId="35" fillId="0" borderId="34" xfId="0" applyNumberFormat="1" applyFont="1" applyFill="1" applyBorder="1" applyAlignment="1">
      <alignment horizontal="right" wrapText="1"/>
    </xf>
    <xf numFmtId="49" fontId="53" fillId="0" borderId="1" xfId="0" applyNumberFormat="1" applyFont="1" applyFill="1" applyBorder="1" applyAlignment="1">
      <alignment horizontal="center" wrapText="1"/>
    </xf>
    <xf numFmtId="0" fontId="35" fillId="34" borderId="36" xfId="0" applyFont="1" applyFill="1" applyBorder="1" applyAlignment="1">
      <alignment wrapText="1"/>
    </xf>
    <xf numFmtId="0" fontId="35" fillId="0" borderId="37" xfId="0" applyFont="1" applyFill="1" applyBorder="1" applyAlignment="1">
      <alignment horizontal="center" wrapText="1"/>
    </xf>
    <xf numFmtId="4" fontId="35" fillId="0" borderId="38" xfId="0" applyNumberFormat="1" applyFont="1" applyFill="1" applyBorder="1" applyAlignment="1">
      <alignment horizontal="right" wrapText="1"/>
    </xf>
    <xf numFmtId="4" fontId="35" fillId="0" borderId="39" xfId="0" applyNumberFormat="1" applyFont="1" applyFill="1" applyBorder="1" applyAlignment="1">
      <alignment horizontal="right" wrapText="1"/>
    </xf>
    <xf numFmtId="0" fontId="53" fillId="0" borderId="22" xfId="0" applyFont="1" applyFill="1" applyBorder="1" applyAlignment="1">
      <alignment wrapText="1"/>
    </xf>
    <xf numFmtId="0" fontId="53" fillId="0" borderId="23" xfId="0" applyFont="1" applyFill="1" applyBorder="1" applyAlignment="1">
      <alignment horizontal="center" wrapText="1"/>
    </xf>
    <xf numFmtId="4" fontId="53" fillId="0" borderId="40" xfId="0" applyNumberFormat="1" applyFont="1" applyFill="1" applyBorder="1" applyAlignment="1">
      <alignment horizontal="right" wrapText="1"/>
    </xf>
    <xf numFmtId="4" fontId="53" fillId="0" borderId="41" xfId="0" applyNumberFormat="1" applyFont="1" applyFill="1" applyBorder="1" applyAlignment="1">
      <alignment horizontal="right" wrapText="1"/>
    </xf>
    <xf numFmtId="4" fontId="53" fillId="0" borderId="42" xfId="0" applyNumberFormat="1" applyFont="1" applyFill="1" applyBorder="1" applyAlignment="1">
      <alignment horizontal="right" wrapText="1"/>
    </xf>
    <xf numFmtId="4" fontId="53" fillId="0" borderId="27" xfId="0" applyNumberFormat="1" applyFont="1" applyFill="1" applyBorder="1" applyAlignment="1">
      <alignment horizontal="right" wrapText="1"/>
    </xf>
    <xf numFmtId="0" fontId="53" fillId="0" borderId="43" xfId="0" applyFont="1" applyFill="1" applyBorder="1" applyAlignment="1">
      <alignment wrapText="1"/>
    </xf>
    <xf numFmtId="0" fontId="53" fillId="0" borderId="44" xfId="0" applyFont="1" applyFill="1" applyBorder="1" applyAlignment="1">
      <alignment horizontal="center" wrapText="1"/>
    </xf>
    <xf numFmtId="4" fontId="53" fillId="0" borderId="45" xfId="0" applyNumberFormat="1" applyFont="1" applyFill="1" applyBorder="1" applyAlignment="1">
      <alignment horizontal="right" wrapText="1"/>
    </xf>
    <xf numFmtId="4" fontId="53" fillId="0" borderId="46" xfId="0" applyNumberFormat="1" applyFont="1" applyFill="1" applyBorder="1" applyAlignment="1">
      <alignment horizontal="right" wrapText="1"/>
    </xf>
    <xf numFmtId="4" fontId="53" fillId="0" borderId="47" xfId="0" applyNumberFormat="1" applyFont="1" applyFill="1" applyBorder="1" applyAlignment="1">
      <alignment horizontal="right" wrapText="1"/>
    </xf>
    <xf numFmtId="4" fontId="53" fillId="0" borderId="48" xfId="0" applyNumberFormat="1" applyFont="1" applyFill="1" applyBorder="1" applyAlignment="1">
      <alignment horizontal="right" wrapText="1"/>
    </xf>
    <xf numFmtId="0" fontId="54" fillId="0" borderId="13" xfId="0" applyFont="1" applyFill="1" applyBorder="1" applyAlignment="1">
      <alignment horizontal="right" wrapText="1"/>
    </xf>
    <xf numFmtId="0" fontId="55" fillId="0" borderId="14" xfId="0" applyFont="1" applyFill="1" applyBorder="1" applyAlignment="1">
      <alignment wrapText="1"/>
    </xf>
    <xf numFmtId="4" fontId="54" fillId="0" borderId="14" xfId="0" applyNumberFormat="1" applyFont="1" applyFill="1" applyBorder="1" applyAlignment="1">
      <alignment horizontal="right" wrapText="1"/>
    </xf>
    <xf numFmtId="172" fontId="54" fillId="0" borderId="14" xfId="0" applyNumberFormat="1" applyFont="1" applyFill="1" applyBorder="1" applyAlignment="1">
      <alignment horizontal="right" wrapText="1"/>
    </xf>
    <xf numFmtId="0" fontId="55" fillId="0" borderId="14" xfId="0" applyFont="1" applyFill="1" applyBorder="1" applyAlignment="1">
      <alignment vertical="top" wrapText="1"/>
    </xf>
    <xf numFmtId="0" fontId="55" fillId="0" borderId="0" xfId="0" applyFont="1" applyFill="1" applyAlignment="1">
      <alignment vertical="top" wrapText="1"/>
    </xf>
    <xf numFmtId="172" fontId="35" fillId="0" borderId="14" xfId="0" applyNumberFormat="1" applyFont="1" applyFill="1" applyBorder="1" applyAlignment="1">
      <alignment horizontal="right" wrapText="1"/>
    </xf>
    <xf numFmtId="0" fontId="0" fillId="0" borderId="49" xfId="0" applyFont="1" applyFill="1" applyBorder="1" applyAlignment="1">
      <alignment vertical="top" wrapText="1"/>
    </xf>
    <xf numFmtId="4" fontId="0" fillId="0" borderId="33" xfId="0" applyNumberFormat="1" applyFont="1" applyFill="1" applyBorder="1" applyAlignment="1">
      <alignment horizontal="justify" wrapText="1"/>
    </xf>
    <xf numFmtId="4" fontId="0" fillId="0" borderId="50" xfId="0" applyNumberFormat="1" applyFont="1" applyFill="1" applyBorder="1" applyAlignment="1">
      <alignment horizontal="justify" vertical="top" wrapText="1"/>
    </xf>
    <xf numFmtId="4" fontId="0" fillId="0" borderId="51" xfId="0" applyNumberFormat="1" applyFont="1" applyFill="1" applyBorder="1" applyAlignment="1">
      <alignment horizontal="left" wrapText="1"/>
    </xf>
    <xf numFmtId="49" fontId="8" fillId="0" borderId="33" xfId="58" applyNumberFormat="1" applyFont="1" applyFill="1" applyBorder="1" applyAlignment="1" applyProtection="1">
      <alignment wrapText="1"/>
      <protection locked="0"/>
    </xf>
    <xf numFmtId="49" fontId="8" fillId="0" borderId="52" xfId="58" applyNumberFormat="1" applyFont="1" applyFill="1" applyBorder="1" applyAlignment="1" applyProtection="1">
      <alignment wrapText="1"/>
      <protection locked="0"/>
    </xf>
    <xf numFmtId="4" fontId="0" fillId="0" borderId="53" xfId="0" applyNumberFormat="1" applyFont="1" applyFill="1" applyBorder="1" applyAlignment="1">
      <alignment horizontal="left" wrapText="1"/>
    </xf>
    <xf numFmtId="172" fontId="53" fillId="0" borderId="32" xfId="0" applyNumberFormat="1" applyFont="1" applyFill="1" applyBorder="1" applyAlignment="1">
      <alignment horizontal="right" wrapText="1"/>
    </xf>
    <xf numFmtId="4" fontId="0" fillId="0" borderId="33" xfId="0" applyNumberFormat="1" applyFont="1" applyFill="1" applyBorder="1" applyAlignment="1">
      <alignment wrapText="1"/>
    </xf>
    <xf numFmtId="4" fontId="0" fillId="0" borderId="33" xfId="0" applyNumberFormat="1" applyFont="1" applyFill="1" applyBorder="1" applyAlignment="1">
      <alignment horizontal="left" wrapText="1"/>
    </xf>
    <xf numFmtId="0" fontId="0" fillId="34" borderId="33" xfId="0" applyFont="1" applyFill="1" applyBorder="1" applyAlignment="1">
      <alignment vertical="top" wrapText="1"/>
    </xf>
    <xf numFmtId="0" fontId="56" fillId="0" borderId="33" xfId="56" applyFont="1" applyBorder="1" applyAlignment="1">
      <alignment wrapText="1"/>
      <protection/>
    </xf>
    <xf numFmtId="172" fontId="53" fillId="0" borderId="54" xfId="0" applyNumberFormat="1" applyFont="1" applyFill="1" applyBorder="1" applyAlignment="1">
      <alignment horizontal="right" wrapText="1"/>
    </xf>
    <xf numFmtId="0" fontId="0" fillId="0" borderId="55" xfId="0" applyFont="1" applyFill="1" applyBorder="1" applyAlignment="1">
      <alignment vertical="top" wrapText="1"/>
    </xf>
    <xf numFmtId="4" fontId="0" fillId="0" borderId="52" xfId="0" applyNumberFormat="1" applyFont="1" applyFill="1" applyBorder="1" applyAlignment="1">
      <alignment horizontal="left" wrapText="1"/>
    </xf>
    <xf numFmtId="4" fontId="0" fillId="0" borderId="54" xfId="0" applyNumberFormat="1" applyFont="1" applyFill="1" applyBorder="1" applyAlignment="1">
      <alignment horizontal="left" wrapText="1"/>
    </xf>
    <xf numFmtId="0" fontId="57" fillId="34" borderId="0" xfId="0" applyFont="1" applyFill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ЗГ2" xfId="50"/>
    <cellStyle name="ЗГ3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110" zoomScaleNormal="11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J1"/>
    </sheetView>
  </sheetViews>
  <sheetFormatPr defaultColWidth="9.33203125" defaultRowHeight="12.75"/>
  <cols>
    <col min="1" max="1" width="61.66015625" style="1" customWidth="1"/>
    <col min="2" max="2" width="12.33203125" style="1" customWidth="1"/>
    <col min="3" max="4" width="24.16015625" style="1" customWidth="1"/>
    <col min="5" max="5" width="25.66015625" style="1" customWidth="1"/>
    <col min="6" max="6" width="24.33203125" style="1" customWidth="1"/>
    <col min="7" max="7" width="19.33203125" style="1" customWidth="1"/>
    <col min="8" max="8" width="13.83203125" style="1" customWidth="1"/>
    <col min="9" max="9" width="57.5" style="1" customWidth="1"/>
    <col min="10" max="10" width="57" style="1" customWidth="1"/>
    <col min="11" max="16384" width="9.33203125" style="1" customWidth="1"/>
  </cols>
  <sheetData>
    <row r="1" spans="1:10" ht="45.75" customHeight="1">
      <c r="A1" s="79" t="s">
        <v>216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3.5" thickBot="1">
      <c r="A2" s="1" t="s">
        <v>0</v>
      </c>
      <c r="D2" s="2"/>
      <c r="H2" s="2"/>
      <c r="J2" s="2" t="s">
        <v>1</v>
      </c>
    </row>
    <row r="3" spans="1:10" ht="148.5" customHeight="1" thickBot="1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7" t="s">
        <v>159</v>
      </c>
      <c r="H3" s="8" t="s">
        <v>8</v>
      </c>
      <c r="I3" s="9" t="s">
        <v>160</v>
      </c>
      <c r="J3" s="10" t="s">
        <v>9</v>
      </c>
    </row>
    <row r="4" spans="1:10" ht="13.5" thickBot="1">
      <c r="A4" s="11">
        <v>1</v>
      </c>
      <c r="B4" s="12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4">
        <v>8</v>
      </c>
      <c r="I4" s="12">
        <v>9</v>
      </c>
      <c r="J4" s="12">
        <v>10</v>
      </c>
    </row>
    <row r="5" spans="1:10" ht="15.75">
      <c r="A5" s="15" t="s">
        <v>10</v>
      </c>
      <c r="B5" s="16" t="s">
        <v>11</v>
      </c>
      <c r="C5" s="17">
        <f>SUM(C6:C14)</f>
        <v>5242657258.99</v>
      </c>
      <c r="D5" s="17">
        <f>SUM(D6:D14)</f>
        <v>3077776540.4399996</v>
      </c>
      <c r="E5" s="18">
        <f>SUM(E6:E14)</f>
        <v>2179031110.71</v>
      </c>
      <c r="F5" s="18">
        <f>SUM(F6:F14)</f>
        <v>2098731617.4699998</v>
      </c>
      <c r="G5" s="19">
        <f>E5/C5*100</f>
        <v>41.563485901609205</v>
      </c>
      <c r="H5" s="20">
        <f>F5/E5*100</f>
        <v>96.31489918407654</v>
      </c>
      <c r="I5" s="21"/>
      <c r="J5" s="22"/>
    </row>
    <row r="6" spans="1:10" ht="47.25">
      <c r="A6" s="23" t="s">
        <v>12</v>
      </c>
      <c r="B6" s="24" t="s">
        <v>13</v>
      </c>
      <c r="C6" s="25">
        <v>5243241</v>
      </c>
      <c r="D6" s="26">
        <v>6355241</v>
      </c>
      <c r="E6" s="27">
        <v>4785241</v>
      </c>
      <c r="F6" s="28">
        <v>4721506.73</v>
      </c>
      <c r="G6" s="29">
        <f>E6/C6*100</f>
        <v>91.26494471644541</v>
      </c>
      <c r="H6" s="30">
        <f>F6/E6*100</f>
        <v>98.66810741611552</v>
      </c>
      <c r="I6" s="31" t="s">
        <v>212</v>
      </c>
      <c r="J6" s="32"/>
    </row>
    <row r="7" spans="1:10" ht="81" customHeight="1">
      <c r="A7" s="23" t="s">
        <v>14</v>
      </c>
      <c r="B7" s="24" t="s">
        <v>15</v>
      </c>
      <c r="C7" s="25">
        <v>128216700</v>
      </c>
      <c r="D7" s="26">
        <v>136168232.86</v>
      </c>
      <c r="E7" s="27">
        <v>136609877.39</v>
      </c>
      <c r="F7" s="28">
        <v>131947789.1</v>
      </c>
      <c r="G7" s="29">
        <f aca="true" t="shared" si="0" ref="G7:G70">E7/C7*100</f>
        <v>106.54608751434094</v>
      </c>
      <c r="H7" s="30">
        <f aca="true" t="shared" si="1" ref="H7:H70">F7/E7*100</f>
        <v>96.5872978008095</v>
      </c>
      <c r="I7" s="31" t="s">
        <v>167</v>
      </c>
      <c r="J7" s="32"/>
    </row>
    <row r="8" spans="1:10" ht="63">
      <c r="A8" s="23" t="s">
        <v>16</v>
      </c>
      <c r="B8" s="24" t="s">
        <v>17</v>
      </c>
      <c r="C8" s="25">
        <v>189606760</v>
      </c>
      <c r="D8" s="26">
        <v>205106524</v>
      </c>
      <c r="E8" s="27">
        <v>226515840.31</v>
      </c>
      <c r="F8" s="28">
        <v>225570110.6</v>
      </c>
      <c r="G8" s="29">
        <f t="shared" si="0"/>
        <v>119.46612046427036</v>
      </c>
      <c r="H8" s="30">
        <f t="shared" si="1"/>
        <v>99.58248848791072</v>
      </c>
      <c r="I8" s="31" t="s">
        <v>168</v>
      </c>
      <c r="J8" s="32"/>
    </row>
    <row r="9" spans="1:10" ht="30.75" customHeight="1">
      <c r="A9" s="23" t="s">
        <v>18</v>
      </c>
      <c r="B9" s="24" t="s">
        <v>19</v>
      </c>
      <c r="C9" s="25">
        <v>191914700</v>
      </c>
      <c r="D9" s="26">
        <v>205314199.2</v>
      </c>
      <c r="E9" s="27">
        <v>205314199.2</v>
      </c>
      <c r="F9" s="28">
        <v>205062526.78</v>
      </c>
      <c r="G9" s="29">
        <f t="shared" si="0"/>
        <v>106.98200773572842</v>
      </c>
      <c r="H9" s="30">
        <f t="shared" si="1"/>
        <v>99.87742084036047</v>
      </c>
      <c r="I9" s="31" t="s">
        <v>169</v>
      </c>
      <c r="J9" s="32"/>
    </row>
    <row r="10" spans="1:10" ht="55.5" customHeight="1">
      <c r="A10" s="23" t="s">
        <v>20</v>
      </c>
      <c r="B10" s="24" t="s">
        <v>21</v>
      </c>
      <c r="C10" s="25">
        <v>257697263</v>
      </c>
      <c r="D10" s="26">
        <v>216328581.57</v>
      </c>
      <c r="E10" s="27">
        <v>216101586.06</v>
      </c>
      <c r="F10" s="28">
        <v>210679781.04</v>
      </c>
      <c r="G10" s="29">
        <f t="shared" si="0"/>
        <v>83.85870441317027</v>
      </c>
      <c r="H10" s="30">
        <f t="shared" si="1"/>
        <v>97.49108504067404</v>
      </c>
      <c r="I10" s="31" t="s">
        <v>170</v>
      </c>
      <c r="J10" s="32"/>
    </row>
    <row r="11" spans="1:10" ht="151.5" customHeight="1">
      <c r="A11" s="23" t="s">
        <v>22</v>
      </c>
      <c r="B11" s="24" t="s">
        <v>23</v>
      </c>
      <c r="C11" s="25">
        <v>192374900</v>
      </c>
      <c r="D11" s="26">
        <v>316596595.86</v>
      </c>
      <c r="E11" s="27">
        <v>316487441.97</v>
      </c>
      <c r="F11" s="28">
        <v>314072774.05</v>
      </c>
      <c r="G11" s="29">
        <f t="shared" si="0"/>
        <v>164.51597478153337</v>
      </c>
      <c r="H11" s="30">
        <f t="shared" si="1"/>
        <v>99.23704147470443</v>
      </c>
      <c r="I11" s="31" t="s">
        <v>161</v>
      </c>
      <c r="J11" s="32"/>
    </row>
    <row r="12" spans="1:10" ht="41.25" customHeight="1">
      <c r="A12" s="23" t="s">
        <v>24</v>
      </c>
      <c r="B12" s="24" t="s">
        <v>25</v>
      </c>
      <c r="C12" s="25">
        <v>5200000</v>
      </c>
      <c r="D12" s="26">
        <v>5200000</v>
      </c>
      <c r="E12" s="27">
        <v>3185000</v>
      </c>
      <c r="F12" s="28">
        <v>3185000</v>
      </c>
      <c r="G12" s="29">
        <f t="shared" si="0"/>
        <v>61.25000000000001</v>
      </c>
      <c r="H12" s="30">
        <f t="shared" si="1"/>
        <v>100</v>
      </c>
      <c r="I12" s="64" t="s">
        <v>171</v>
      </c>
      <c r="J12" s="63"/>
    </row>
    <row r="13" spans="1:10" ht="82.5" customHeight="1">
      <c r="A13" s="23" t="s">
        <v>26</v>
      </c>
      <c r="B13" s="24" t="s">
        <v>27</v>
      </c>
      <c r="C13" s="25">
        <v>40000000</v>
      </c>
      <c r="D13" s="26">
        <v>37321111</v>
      </c>
      <c r="E13" s="27">
        <v>37321111</v>
      </c>
      <c r="F13" s="28">
        <v>0</v>
      </c>
      <c r="G13" s="29">
        <f t="shared" si="0"/>
        <v>93.3027775</v>
      </c>
      <c r="H13" s="30">
        <f t="shared" si="1"/>
        <v>0</v>
      </c>
      <c r="I13" s="31" t="s">
        <v>162</v>
      </c>
      <c r="J13" s="32" t="s">
        <v>163</v>
      </c>
    </row>
    <row r="14" spans="1:10" ht="42.75" customHeight="1">
      <c r="A14" s="23" t="s">
        <v>28</v>
      </c>
      <c r="B14" s="24" t="s">
        <v>29</v>
      </c>
      <c r="C14" s="25">
        <v>4232403694.99</v>
      </c>
      <c r="D14" s="26">
        <v>1949386054.95</v>
      </c>
      <c r="E14" s="27">
        <v>1032710813.78</v>
      </c>
      <c r="F14" s="28">
        <v>1003492129.17</v>
      </c>
      <c r="G14" s="29">
        <f t="shared" si="0"/>
        <v>24.400101885423766</v>
      </c>
      <c r="H14" s="30">
        <f t="shared" si="1"/>
        <v>97.17068087017974</v>
      </c>
      <c r="I14" s="31" t="s">
        <v>206</v>
      </c>
      <c r="J14" s="32"/>
    </row>
    <row r="15" spans="1:10" ht="15.75">
      <c r="A15" s="33" t="s">
        <v>30</v>
      </c>
      <c r="B15" s="34" t="s">
        <v>31</v>
      </c>
      <c r="C15" s="35">
        <f>SUM(C16)</f>
        <v>31683200</v>
      </c>
      <c r="D15" s="35">
        <f>SUM(D16)</f>
        <v>33829600</v>
      </c>
      <c r="E15" s="36">
        <f>SUM(E16)</f>
        <v>33829600</v>
      </c>
      <c r="F15" s="36">
        <f>SUM(F16)</f>
        <v>27632078.64</v>
      </c>
      <c r="G15" s="37">
        <f t="shared" si="0"/>
        <v>106.77456822543176</v>
      </c>
      <c r="H15" s="38">
        <f t="shared" si="1"/>
        <v>81.68018137962022</v>
      </c>
      <c r="I15" s="31"/>
      <c r="J15" s="32"/>
    </row>
    <row r="16" spans="1:10" ht="54" customHeight="1">
      <c r="A16" s="23" t="s">
        <v>32</v>
      </c>
      <c r="B16" s="24" t="s">
        <v>33</v>
      </c>
      <c r="C16" s="25">
        <v>31683200</v>
      </c>
      <c r="D16" s="26">
        <v>33829600</v>
      </c>
      <c r="E16" s="27">
        <v>33829600</v>
      </c>
      <c r="F16" s="28">
        <v>27632078.64</v>
      </c>
      <c r="G16" s="29">
        <f t="shared" si="0"/>
        <v>106.77456822543176</v>
      </c>
      <c r="H16" s="30">
        <f t="shared" si="1"/>
        <v>81.68018137962022</v>
      </c>
      <c r="I16" s="31" t="s">
        <v>172</v>
      </c>
      <c r="J16" s="65" t="s">
        <v>164</v>
      </c>
    </row>
    <row r="17" spans="1:10" ht="31.5">
      <c r="A17" s="33" t="s">
        <v>34</v>
      </c>
      <c r="B17" s="34" t="s">
        <v>35</v>
      </c>
      <c r="C17" s="35">
        <f>SUM(C18:C21)</f>
        <v>461065700</v>
      </c>
      <c r="D17" s="35">
        <f>SUM(D18:D21)</f>
        <v>587085491.23</v>
      </c>
      <c r="E17" s="36">
        <f>SUM(E18:E21)</f>
        <v>587779519.82</v>
      </c>
      <c r="F17" s="36">
        <f>SUM(F18:F21)</f>
        <v>579792297.24</v>
      </c>
      <c r="G17" s="37">
        <f t="shared" si="0"/>
        <v>127.48281206344348</v>
      </c>
      <c r="H17" s="38">
        <f t="shared" si="1"/>
        <v>98.64111927845903</v>
      </c>
      <c r="I17" s="31"/>
      <c r="J17" s="32"/>
    </row>
    <row r="18" spans="1:10" ht="82.5" customHeight="1">
      <c r="A18" s="23" t="s">
        <v>36</v>
      </c>
      <c r="B18" s="24" t="s">
        <v>37</v>
      </c>
      <c r="C18" s="25">
        <v>84824700</v>
      </c>
      <c r="D18" s="26">
        <v>94240475</v>
      </c>
      <c r="E18" s="27">
        <v>94240475</v>
      </c>
      <c r="F18" s="28">
        <v>93769118.2</v>
      </c>
      <c r="G18" s="29">
        <f t="shared" si="0"/>
        <v>111.10027503781328</v>
      </c>
      <c r="H18" s="30">
        <f t="shared" si="1"/>
        <v>99.49983613728602</v>
      </c>
      <c r="I18" s="31" t="s">
        <v>173</v>
      </c>
      <c r="J18" s="32"/>
    </row>
    <row r="19" spans="1:10" ht="47.25">
      <c r="A19" s="23" t="s">
        <v>38</v>
      </c>
      <c r="B19" s="24" t="s">
        <v>39</v>
      </c>
      <c r="C19" s="25">
        <v>26001600</v>
      </c>
      <c r="D19" s="26">
        <v>29914960.06</v>
      </c>
      <c r="E19" s="27">
        <v>29609518.39</v>
      </c>
      <c r="F19" s="28">
        <v>27404410.17</v>
      </c>
      <c r="G19" s="29">
        <f t="shared" si="0"/>
        <v>113.87575529967387</v>
      </c>
      <c r="H19" s="30">
        <f t="shared" si="1"/>
        <v>92.55270487363035</v>
      </c>
      <c r="I19" s="31" t="s">
        <v>174</v>
      </c>
      <c r="J19" s="65" t="s">
        <v>164</v>
      </c>
    </row>
    <row r="20" spans="1:10" ht="54" customHeight="1">
      <c r="A20" s="23" t="s">
        <v>40</v>
      </c>
      <c r="B20" s="24" t="s">
        <v>41</v>
      </c>
      <c r="C20" s="25">
        <v>211273900</v>
      </c>
      <c r="D20" s="26">
        <v>332992956.33</v>
      </c>
      <c r="E20" s="27">
        <v>333431131.73</v>
      </c>
      <c r="F20" s="28">
        <v>331590830.19</v>
      </c>
      <c r="G20" s="29">
        <f t="shared" si="0"/>
        <v>157.8193670538576</v>
      </c>
      <c r="H20" s="30">
        <f t="shared" si="1"/>
        <v>99.44807147117557</v>
      </c>
      <c r="I20" s="31" t="s">
        <v>175</v>
      </c>
      <c r="J20" s="32"/>
    </row>
    <row r="21" spans="1:10" ht="51">
      <c r="A21" s="23" t="s">
        <v>42</v>
      </c>
      <c r="B21" s="24" t="s">
        <v>43</v>
      </c>
      <c r="C21" s="25">
        <v>138965500</v>
      </c>
      <c r="D21" s="26">
        <v>129937099.84</v>
      </c>
      <c r="E21" s="27">
        <v>130498394.7</v>
      </c>
      <c r="F21" s="28">
        <v>127027938.68</v>
      </c>
      <c r="G21" s="29">
        <f t="shared" si="0"/>
        <v>93.90704505794604</v>
      </c>
      <c r="H21" s="30">
        <f t="shared" si="1"/>
        <v>97.34061401446496</v>
      </c>
      <c r="I21" s="31" t="s">
        <v>217</v>
      </c>
      <c r="J21" s="32"/>
    </row>
    <row r="22" spans="1:10" ht="15.75">
      <c r="A22" s="33" t="s">
        <v>44</v>
      </c>
      <c r="B22" s="34" t="s">
        <v>45</v>
      </c>
      <c r="C22" s="35">
        <f>SUM(C23:C31)</f>
        <v>15569957524.970001</v>
      </c>
      <c r="D22" s="35">
        <f>SUM(D23:D31)</f>
        <v>22790934502.04</v>
      </c>
      <c r="E22" s="36">
        <f>SUM(E23:E31)</f>
        <v>22865916149.06</v>
      </c>
      <c r="F22" s="36">
        <f>SUM(F23:F31)</f>
        <v>21901442770.78</v>
      </c>
      <c r="G22" s="37">
        <f t="shared" si="0"/>
        <v>146.85920698492117</v>
      </c>
      <c r="H22" s="38">
        <f t="shared" si="1"/>
        <v>95.78204795297628</v>
      </c>
      <c r="I22" s="31"/>
      <c r="J22" s="32"/>
    </row>
    <row r="23" spans="1:10" ht="93.75" customHeight="1">
      <c r="A23" s="23" t="s">
        <v>46</v>
      </c>
      <c r="B23" s="24" t="s">
        <v>47</v>
      </c>
      <c r="C23" s="25">
        <v>317879715</v>
      </c>
      <c r="D23" s="26">
        <v>365564551.29</v>
      </c>
      <c r="E23" s="27">
        <v>367674505.41</v>
      </c>
      <c r="F23" s="28">
        <v>348289796.48</v>
      </c>
      <c r="G23" s="29">
        <f t="shared" si="0"/>
        <v>115.66466435582403</v>
      </c>
      <c r="H23" s="30">
        <f t="shared" si="1"/>
        <v>94.72775276915549</v>
      </c>
      <c r="I23" s="31" t="s">
        <v>176</v>
      </c>
      <c r="J23" s="32" t="s">
        <v>213</v>
      </c>
    </row>
    <row r="24" spans="1:10" ht="70.5" customHeight="1">
      <c r="A24" s="23" t="s">
        <v>48</v>
      </c>
      <c r="B24" s="39" t="s">
        <v>49</v>
      </c>
      <c r="C24" s="25">
        <v>11500700</v>
      </c>
      <c r="D24" s="26">
        <v>4775853</v>
      </c>
      <c r="E24" s="27">
        <v>4603353</v>
      </c>
      <c r="F24" s="28">
        <v>3752853</v>
      </c>
      <c r="G24" s="29">
        <f t="shared" si="0"/>
        <v>40.02672011268879</v>
      </c>
      <c r="H24" s="30">
        <f t="shared" si="1"/>
        <v>81.52433671717115</v>
      </c>
      <c r="I24" s="31" t="s">
        <v>207</v>
      </c>
      <c r="J24" s="32" t="s">
        <v>165</v>
      </c>
    </row>
    <row r="25" spans="1:10" ht="55.5" customHeight="1">
      <c r="A25" s="23" t="s">
        <v>50</v>
      </c>
      <c r="B25" s="24" t="s">
        <v>51</v>
      </c>
      <c r="C25" s="25">
        <v>2276654642</v>
      </c>
      <c r="D25" s="26">
        <v>2770181080.46</v>
      </c>
      <c r="E25" s="27">
        <v>2848235708.22</v>
      </c>
      <c r="F25" s="28">
        <v>2765578247.02</v>
      </c>
      <c r="G25" s="29">
        <f t="shared" si="0"/>
        <v>125.10618236404429</v>
      </c>
      <c r="H25" s="30">
        <f t="shared" si="1"/>
        <v>97.09794168504206</v>
      </c>
      <c r="I25" s="67" t="s">
        <v>177</v>
      </c>
      <c r="J25" s="63"/>
    </row>
    <row r="26" spans="1:10" ht="57" customHeight="1">
      <c r="A26" s="23" t="s">
        <v>52</v>
      </c>
      <c r="B26" s="24" t="s">
        <v>53</v>
      </c>
      <c r="C26" s="25">
        <v>138897300</v>
      </c>
      <c r="D26" s="26">
        <v>179340463.82</v>
      </c>
      <c r="E26" s="27">
        <v>179339763.82</v>
      </c>
      <c r="F26" s="28">
        <v>179289656.67</v>
      </c>
      <c r="G26" s="29">
        <f t="shared" si="0"/>
        <v>129.11681063634785</v>
      </c>
      <c r="H26" s="30">
        <f t="shared" si="1"/>
        <v>99.97206021189461</v>
      </c>
      <c r="I26" s="31" t="s">
        <v>166</v>
      </c>
      <c r="J26" s="32"/>
    </row>
    <row r="27" spans="1:10" ht="42" customHeight="1">
      <c r="A27" s="23" t="s">
        <v>54</v>
      </c>
      <c r="B27" s="24" t="s">
        <v>55</v>
      </c>
      <c r="C27" s="25">
        <v>434897500</v>
      </c>
      <c r="D27" s="26">
        <v>489793760.3</v>
      </c>
      <c r="E27" s="27">
        <v>489400616.82</v>
      </c>
      <c r="F27" s="28">
        <v>488911838.46</v>
      </c>
      <c r="G27" s="29">
        <f t="shared" si="0"/>
        <v>112.53240518053104</v>
      </c>
      <c r="H27" s="30">
        <f t="shared" si="1"/>
        <v>99.90012714671755</v>
      </c>
      <c r="I27" s="31" t="s">
        <v>178</v>
      </c>
      <c r="J27" s="32"/>
    </row>
    <row r="28" spans="1:10" ht="94.5" customHeight="1">
      <c r="A28" s="23" t="s">
        <v>56</v>
      </c>
      <c r="B28" s="24" t="s">
        <v>57</v>
      </c>
      <c r="C28" s="25">
        <v>1777648100</v>
      </c>
      <c r="D28" s="26">
        <v>1133812949.56</v>
      </c>
      <c r="E28" s="27">
        <v>1180609786.56</v>
      </c>
      <c r="F28" s="28">
        <v>1127994348.66</v>
      </c>
      <c r="G28" s="29">
        <f t="shared" si="0"/>
        <v>66.41414499078867</v>
      </c>
      <c r="H28" s="30">
        <f t="shared" si="1"/>
        <v>95.54336763095044</v>
      </c>
      <c r="I28" s="31" t="s">
        <v>179</v>
      </c>
      <c r="J28" s="32"/>
    </row>
    <row r="29" spans="1:10" ht="57.75" customHeight="1">
      <c r="A29" s="23" t="s">
        <v>58</v>
      </c>
      <c r="B29" s="24" t="s">
        <v>59</v>
      </c>
      <c r="C29" s="25">
        <v>6635428547.97</v>
      </c>
      <c r="D29" s="26">
        <v>13685518608.52</v>
      </c>
      <c r="E29" s="27">
        <v>13678205289.08</v>
      </c>
      <c r="F29" s="28">
        <v>12971757505.37</v>
      </c>
      <c r="G29" s="29">
        <f t="shared" si="0"/>
        <v>206.13898846465042</v>
      </c>
      <c r="H29" s="30">
        <f t="shared" si="1"/>
        <v>94.83523043572104</v>
      </c>
      <c r="I29" s="68" t="s">
        <v>181</v>
      </c>
      <c r="J29" s="63" t="s">
        <v>165</v>
      </c>
    </row>
    <row r="30" spans="1:10" ht="30" customHeight="1">
      <c r="A30" s="23" t="s">
        <v>60</v>
      </c>
      <c r="B30" s="24" t="s">
        <v>61</v>
      </c>
      <c r="C30" s="25">
        <v>382362500</v>
      </c>
      <c r="D30" s="26">
        <v>508706476.34</v>
      </c>
      <c r="E30" s="27">
        <v>506897876.18</v>
      </c>
      <c r="F30" s="28">
        <v>499907868.1</v>
      </c>
      <c r="G30" s="29">
        <f t="shared" si="0"/>
        <v>132.56997644381968</v>
      </c>
      <c r="H30" s="70">
        <f t="shared" si="1"/>
        <v>98.62102241724173</v>
      </c>
      <c r="I30" s="69" t="s">
        <v>180</v>
      </c>
      <c r="J30" s="63"/>
    </row>
    <row r="31" spans="1:10" ht="31.5">
      <c r="A31" s="23" t="s">
        <v>62</v>
      </c>
      <c r="B31" s="24" t="s">
        <v>63</v>
      </c>
      <c r="C31" s="25">
        <v>3594688520</v>
      </c>
      <c r="D31" s="26">
        <v>3653240758.75</v>
      </c>
      <c r="E31" s="27">
        <v>3610949249.97</v>
      </c>
      <c r="F31" s="28">
        <v>3515960657.02</v>
      </c>
      <c r="G31" s="29">
        <f t="shared" si="0"/>
        <v>100.45235435224858</v>
      </c>
      <c r="H31" s="30">
        <f t="shared" si="1"/>
        <v>97.36942874644974</v>
      </c>
      <c r="I31" s="31"/>
      <c r="J31" s="32"/>
    </row>
    <row r="32" spans="1:10" ht="15.75">
      <c r="A32" s="33" t="s">
        <v>64</v>
      </c>
      <c r="B32" s="34" t="s">
        <v>65</v>
      </c>
      <c r="C32" s="35">
        <f>SUM(C33:C36)</f>
        <v>4316915750</v>
      </c>
      <c r="D32" s="35">
        <f>SUM(D33:D36)</f>
        <v>4683202100.85</v>
      </c>
      <c r="E32" s="36">
        <f>SUM(E33:E36)</f>
        <v>4759761491.85</v>
      </c>
      <c r="F32" s="36">
        <f>SUM(F33:F36)</f>
        <v>4259062026.78</v>
      </c>
      <c r="G32" s="37">
        <f t="shared" si="0"/>
        <v>110.25838277826017</v>
      </c>
      <c r="H32" s="38">
        <f t="shared" si="1"/>
        <v>89.48057658083638</v>
      </c>
      <c r="I32" s="31"/>
      <c r="J32" s="32"/>
    </row>
    <row r="33" spans="1:10" ht="152.25" customHeight="1">
      <c r="A33" s="23" t="s">
        <v>66</v>
      </c>
      <c r="B33" s="24" t="s">
        <v>67</v>
      </c>
      <c r="C33" s="25">
        <v>790537909</v>
      </c>
      <c r="D33" s="26">
        <v>924524216.52</v>
      </c>
      <c r="E33" s="27">
        <v>921662921.66</v>
      </c>
      <c r="F33" s="28">
        <v>807440451.89</v>
      </c>
      <c r="G33" s="29">
        <f t="shared" si="0"/>
        <v>116.58680895213085</v>
      </c>
      <c r="H33" s="30">
        <f t="shared" si="1"/>
        <v>87.60691494844181</v>
      </c>
      <c r="I33" s="71" t="s">
        <v>182</v>
      </c>
      <c r="J33" s="63" t="s">
        <v>183</v>
      </c>
    </row>
    <row r="34" spans="1:10" ht="95.25" customHeight="1">
      <c r="A34" s="23" t="s">
        <v>68</v>
      </c>
      <c r="B34" s="24" t="s">
        <v>69</v>
      </c>
      <c r="C34" s="25">
        <v>1995701320</v>
      </c>
      <c r="D34" s="26">
        <v>1932022977.9</v>
      </c>
      <c r="E34" s="27">
        <v>2072100827.95</v>
      </c>
      <c r="F34" s="28">
        <v>1733408903.71</v>
      </c>
      <c r="G34" s="29">
        <f t="shared" si="0"/>
        <v>103.8282035084288</v>
      </c>
      <c r="H34" s="30">
        <f t="shared" si="1"/>
        <v>83.65466005942001</v>
      </c>
      <c r="I34" s="31"/>
      <c r="J34" s="32" t="s">
        <v>184</v>
      </c>
    </row>
    <row r="35" spans="1:10" ht="124.5" customHeight="1">
      <c r="A35" s="23" t="s">
        <v>70</v>
      </c>
      <c r="B35" s="24" t="s">
        <v>71</v>
      </c>
      <c r="C35" s="25">
        <v>1348833321</v>
      </c>
      <c r="D35" s="26">
        <v>1644432069</v>
      </c>
      <c r="E35" s="27">
        <v>1583774904.81</v>
      </c>
      <c r="F35" s="28">
        <v>1537951798.88</v>
      </c>
      <c r="G35" s="29">
        <f t="shared" si="0"/>
        <v>117.41813314901049</v>
      </c>
      <c r="H35" s="30">
        <f t="shared" si="1"/>
        <v>97.1067159991718</v>
      </c>
      <c r="I35" s="31" t="s">
        <v>185</v>
      </c>
      <c r="J35" s="32"/>
    </row>
    <row r="36" spans="1:10" ht="31.5">
      <c r="A36" s="23" t="s">
        <v>72</v>
      </c>
      <c r="B36" s="24" t="s">
        <v>73</v>
      </c>
      <c r="C36" s="25">
        <v>181843200</v>
      </c>
      <c r="D36" s="26">
        <v>182222837.43</v>
      </c>
      <c r="E36" s="27">
        <v>182222837.43</v>
      </c>
      <c r="F36" s="28">
        <v>180260872.3</v>
      </c>
      <c r="G36" s="29">
        <f t="shared" si="0"/>
        <v>100.20877185949213</v>
      </c>
      <c r="H36" s="30">
        <f t="shared" si="1"/>
        <v>98.92331545394046</v>
      </c>
      <c r="I36" s="31"/>
      <c r="J36" s="32"/>
    </row>
    <row r="37" spans="1:10" ht="15.75">
      <c r="A37" s="33" t="s">
        <v>74</v>
      </c>
      <c r="B37" s="34" t="s">
        <v>75</v>
      </c>
      <c r="C37" s="35">
        <f>SUM(C38:C39)</f>
        <v>135831463</v>
      </c>
      <c r="D37" s="35">
        <f>SUM(D38:D39)</f>
        <v>206382995.1</v>
      </c>
      <c r="E37" s="36">
        <f>SUM(E38:E39)</f>
        <v>197799040.43</v>
      </c>
      <c r="F37" s="36">
        <f>SUM(F38:F39)</f>
        <v>196945809.44</v>
      </c>
      <c r="G37" s="37">
        <f t="shared" si="0"/>
        <v>145.62093057188085</v>
      </c>
      <c r="H37" s="38">
        <f t="shared" si="1"/>
        <v>99.56863744730755</v>
      </c>
      <c r="I37" s="31"/>
      <c r="J37" s="32"/>
    </row>
    <row r="38" spans="1:10" ht="47.25" customHeight="1">
      <c r="A38" s="23" t="s">
        <v>76</v>
      </c>
      <c r="B38" s="24" t="s">
        <v>77</v>
      </c>
      <c r="C38" s="25">
        <v>118998963</v>
      </c>
      <c r="D38" s="26">
        <v>187974645.1</v>
      </c>
      <c r="E38" s="27">
        <v>179540852.43</v>
      </c>
      <c r="F38" s="28">
        <v>178687621.44</v>
      </c>
      <c r="G38" s="29">
        <f t="shared" si="0"/>
        <v>150.87598068396613</v>
      </c>
      <c r="H38" s="30">
        <f t="shared" si="1"/>
        <v>99.52477055864894</v>
      </c>
      <c r="I38" s="31" t="s">
        <v>186</v>
      </c>
      <c r="J38" s="32"/>
    </row>
    <row r="39" spans="1:10" ht="45" customHeight="1">
      <c r="A39" s="23" t="s">
        <v>78</v>
      </c>
      <c r="B39" s="24" t="s">
        <v>79</v>
      </c>
      <c r="C39" s="25">
        <v>16832500</v>
      </c>
      <c r="D39" s="26">
        <v>18408350</v>
      </c>
      <c r="E39" s="27">
        <v>18258188</v>
      </c>
      <c r="F39" s="28">
        <v>18258188</v>
      </c>
      <c r="G39" s="29">
        <f t="shared" si="0"/>
        <v>108.46985296301797</v>
      </c>
      <c r="H39" s="30">
        <f t="shared" si="1"/>
        <v>100</v>
      </c>
      <c r="I39" s="31" t="s">
        <v>187</v>
      </c>
      <c r="J39" s="32"/>
    </row>
    <row r="40" spans="1:10" ht="15.75">
      <c r="A40" s="33" t="s">
        <v>80</v>
      </c>
      <c r="B40" s="34" t="s">
        <v>81</v>
      </c>
      <c r="C40" s="35">
        <f>SUM(C41:C47)</f>
        <v>17123703485.810001</v>
      </c>
      <c r="D40" s="35">
        <f>SUM(D41:D47)</f>
        <v>17202540989.93</v>
      </c>
      <c r="E40" s="36">
        <f>SUM(E41:E47)</f>
        <v>17166861824.400002</v>
      </c>
      <c r="F40" s="36">
        <f>SUM(F41:F47)</f>
        <v>16898298123.4</v>
      </c>
      <c r="G40" s="37">
        <f t="shared" si="0"/>
        <v>100.25203857696884</v>
      </c>
      <c r="H40" s="38">
        <f t="shared" si="1"/>
        <v>98.4355690414058</v>
      </c>
      <c r="I40" s="31"/>
      <c r="J40" s="32"/>
    </row>
    <row r="41" spans="1:10" ht="60" customHeight="1">
      <c r="A41" s="23" t="s">
        <v>82</v>
      </c>
      <c r="B41" s="24" t="s">
        <v>83</v>
      </c>
      <c r="C41" s="25">
        <v>4407950642</v>
      </c>
      <c r="D41" s="26">
        <v>4783010112.85</v>
      </c>
      <c r="E41" s="27">
        <v>4781776362.85</v>
      </c>
      <c r="F41" s="28">
        <v>4626149370.6</v>
      </c>
      <c r="G41" s="29">
        <f t="shared" si="0"/>
        <v>108.48071476318498</v>
      </c>
      <c r="H41" s="30">
        <f t="shared" si="1"/>
        <v>96.74541466516338</v>
      </c>
      <c r="I41" s="72" t="s">
        <v>191</v>
      </c>
      <c r="J41" s="32"/>
    </row>
    <row r="42" spans="1:10" ht="15.75">
      <c r="A42" s="23" t="s">
        <v>84</v>
      </c>
      <c r="B42" s="24" t="s">
        <v>85</v>
      </c>
      <c r="C42" s="25">
        <v>8875101352</v>
      </c>
      <c r="D42" s="26">
        <v>9144060755.93</v>
      </c>
      <c r="E42" s="27">
        <v>9142202953.75</v>
      </c>
      <c r="F42" s="28">
        <v>9073296014.44</v>
      </c>
      <c r="G42" s="29">
        <f t="shared" si="0"/>
        <v>103.00956114365735</v>
      </c>
      <c r="H42" s="30">
        <f t="shared" si="1"/>
        <v>99.2462764209174</v>
      </c>
      <c r="I42" s="31"/>
      <c r="J42" s="32"/>
    </row>
    <row r="43" spans="1:10" ht="42.75" customHeight="1">
      <c r="A43" s="23" t="s">
        <v>86</v>
      </c>
      <c r="B43" s="39" t="s">
        <v>87</v>
      </c>
      <c r="C43" s="25">
        <v>225052026.66</v>
      </c>
      <c r="D43" s="26">
        <v>249942429.74</v>
      </c>
      <c r="E43" s="27">
        <v>243307395.92</v>
      </c>
      <c r="F43" s="28">
        <v>242872724.63</v>
      </c>
      <c r="G43" s="29">
        <f t="shared" si="0"/>
        <v>108.1116218018243</v>
      </c>
      <c r="H43" s="30">
        <f t="shared" si="1"/>
        <v>99.82134892021823</v>
      </c>
      <c r="I43" s="31" t="s">
        <v>190</v>
      </c>
      <c r="J43" s="32"/>
    </row>
    <row r="44" spans="1:10" ht="15.75">
      <c r="A44" s="23" t="s">
        <v>88</v>
      </c>
      <c r="B44" s="24" t="s">
        <v>89</v>
      </c>
      <c r="C44" s="25">
        <v>1515432161.11</v>
      </c>
      <c r="D44" s="26">
        <v>1565876728.49</v>
      </c>
      <c r="E44" s="27">
        <v>1568055344.25</v>
      </c>
      <c r="F44" s="28">
        <v>1562047518.75</v>
      </c>
      <c r="G44" s="29">
        <f t="shared" si="0"/>
        <v>103.47248689122814</v>
      </c>
      <c r="H44" s="30">
        <f t="shared" si="1"/>
        <v>99.61686138681071</v>
      </c>
      <c r="I44" s="31"/>
      <c r="J44" s="32"/>
    </row>
    <row r="45" spans="1:10" ht="71.25" customHeight="1">
      <c r="A45" s="23" t="s">
        <v>90</v>
      </c>
      <c r="B45" s="24" t="s">
        <v>91</v>
      </c>
      <c r="C45" s="25">
        <v>504107191.04</v>
      </c>
      <c r="D45" s="26">
        <v>454805718.48</v>
      </c>
      <c r="E45" s="27">
        <v>453380591.92</v>
      </c>
      <c r="F45" s="28">
        <v>441006977.4</v>
      </c>
      <c r="G45" s="29">
        <f t="shared" si="0"/>
        <v>89.9373387204915</v>
      </c>
      <c r="H45" s="30">
        <f t="shared" si="1"/>
        <v>97.27081071829748</v>
      </c>
      <c r="I45" s="73" t="s">
        <v>208</v>
      </c>
      <c r="J45" s="32"/>
    </row>
    <row r="46" spans="1:10" ht="34.5" customHeight="1">
      <c r="A46" s="23" t="s">
        <v>92</v>
      </c>
      <c r="B46" s="24" t="s">
        <v>93</v>
      </c>
      <c r="C46" s="25">
        <v>306497000</v>
      </c>
      <c r="D46" s="26">
        <v>267075892.4</v>
      </c>
      <c r="E46" s="27">
        <v>265443374.95</v>
      </c>
      <c r="F46" s="28">
        <v>262203044.47</v>
      </c>
      <c r="G46" s="29">
        <f t="shared" si="0"/>
        <v>86.60553772141326</v>
      </c>
      <c r="H46" s="30">
        <f t="shared" si="1"/>
        <v>98.77927619003098</v>
      </c>
      <c r="I46" s="74" t="s">
        <v>188</v>
      </c>
      <c r="J46" s="32"/>
    </row>
    <row r="47" spans="1:10" ht="43.5" customHeight="1">
      <c r="A47" s="23" t="s">
        <v>94</v>
      </c>
      <c r="B47" s="24" t="s">
        <v>95</v>
      </c>
      <c r="C47" s="25">
        <v>1289563113</v>
      </c>
      <c r="D47" s="26">
        <v>737769352.04</v>
      </c>
      <c r="E47" s="27">
        <v>712695800.76</v>
      </c>
      <c r="F47" s="28">
        <v>690722473.11</v>
      </c>
      <c r="G47" s="29">
        <f t="shared" si="0"/>
        <v>55.266453698571326</v>
      </c>
      <c r="H47" s="30">
        <f t="shared" si="1"/>
        <v>96.91687145812166</v>
      </c>
      <c r="I47" s="31" t="s">
        <v>189</v>
      </c>
      <c r="J47" s="32"/>
    </row>
    <row r="48" spans="1:10" ht="15.75">
      <c r="A48" s="33" t="s">
        <v>96</v>
      </c>
      <c r="B48" s="34" t="s">
        <v>97</v>
      </c>
      <c r="C48" s="35">
        <f>SUM(C49:C50)</f>
        <v>1030941273.1899999</v>
      </c>
      <c r="D48" s="35">
        <f>SUM(D49:D50)</f>
        <v>1130920880.04</v>
      </c>
      <c r="E48" s="36">
        <f>SUM(E49:E50)</f>
        <v>1131821527.28</v>
      </c>
      <c r="F48" s="36">
        <f>SUM(F49:F50)</f>
        <v>1081390305.81</v>
      </c>
      <c r="G48" s="37">
        <f t="shared" si="0"/>
        <v>109.78525709595954</v>
      </c>
      <c r="H48" s="38">
        <f t="shared" si="1"/>
        <v>95.54424259881355</v>
      </c>
      <c r="I48" s="31"/>
      <c r="J48" s="32"/>
    </row>
    <row r="49" spans="1:10" ht="49.5" customHeight="1">
      <c r="A49" s="23" t="s">
        <v>98</v>
      </c>
      <c r="B49" s="24" t="s">
        <v>99</v>
      </c>
      <c r="C49" s="25">
        <v>919366987.67</v>
      </c>
      <c r="D49" s="26">
        <v>995184177.08</v>
      </c>
      <c r="E49" s="27">
        <v>995565398.17</v>
      </c>
      <c r="F49" s="28">
        <v>986399579.34</v>
      </c>
      <c r="G49" s="29">
        <f t="shared" si="0"/>
        <v>108.28813863472666</v>
      </c>
      <c r="H49" s="30">
        <f t="shared" si="1"/>
        <v>99.0793353357953</v>
      </c>
      <c r="I49" s="31" t="s">
        <v>192</v>
      </c>
      <c r="J49" s="32"/>
    </row>
    <row r="50" spans="1:10" ht="38.25">
      <c r="A50" s="23" t="s">
        <v>100</v>
      </c>
      <c r="B50" s="24" t="s">
        <v>101</v>
      </c>
      <c r="C50" s="25">
        <v>111574285.52</v>
      </c>
      <c r="D50" s="26">
        <v>135736702.96</v>
      </c>
      <c r="E50" s="27">
        <v>136256129.11</v>
      </c>
      <c r="F50" s="28">
        <v>94990726.47</v>
      </c>
      <c r="G50" s="29">
        <f t="shared" si="0"/>
        <v>122.12144444839464</v>
      </c>
      <c r="H50" s="30">
        <f t="shared" si="1"/>
        <v>69.71482830934796</v>
      </c>
      <c r="I50" s="31" t="s">
        <v>193</v>
      </c>
      <c r="J50" s="32" t="s">
        <v>165</v>
      </c>
    </row>
    <row r="51" spans="1:10" ht="15.75">
      <c r="A51" s="33" t="s">
        <v>102</v>
      </c>
      <c r="B51" s="34" t="s">
        <v>103</v>
      </c>
      <c r="C51" s="35">
        <f>SUM(C52:C57)</f>
        <v>6357711519</v>
      </c>
      <c r="D51" s="35">
        <f>SUM(D52:D57)</f>
        <v>10484301457.42</v>
      </c>
      <c r="E51" s="36">
        <f>SUM(E52:E57)</f>
        <v>10712829104.85</v>
      </c>
      <c r="F51" s="36">
        <f>SUM(F52:F57)</f>
        <v>10278744803.25</v>
      </c>
      <c r="G51" s="37">
        <f t="shared" si="0"/>
        <v>168.501340031468</v>
      </c>
      <c r="H51" s="38">
        <f t="shared" si="1"/>
        <v>95.94799564754115</v>
      </c>
      <c r="I51" s="31"/>
      <c r="J51" s="32"/>
    </row>
    <row r="52" spans="1:10" ht="114.75">
      <c r="A52" s="23" t="s">
        <v>104</v>
      </c>
      <c r="B52" s="24" t="s">
        <v>105</v>
      </c>
      <c r="C52" s="25">
        <v>1966523519.01</v>
      </c>
      <c r="D52" s="26">
        <v>2926697023.43</v>
      </c>
      <c r="E52" s="27">
        <v>2991173663.53</v>
      </c>
      <c r="F52" s="28">
        <v>2845287752.77</v>
      </c>
      <c r="G52" s="29">
        <f t="shared" si="0"/>
        <v>152.10464734415362</v>
      </c>
      <c r="H52" s="30">
        <f t="shared" si="1"/>
        <v>95.12278700034304</v>
      </c>
      <c r="I52" s="31" t="s">
        <v>209</v>
      </c>
      <c r="J52" s="32" t="s">
        <v>194</v>
      </c>
    </row>
    <row r="53" spans="1:10" ht="58.5" customHeight="1">
      <c r="A53" s="23" t="s">
        <v>106</v>
      </c>
      <c r="B53" s="24" t="s">
        <v>107</v>
      </c>
      <c r="C53" s="25">
        <v>616869849.41</v>
      </c>
      <c r="D53" s="26">
        <v>783627035.68</v>
      </c>
      <c r="E53" s="27">
        <v>795882547.78</v>
      </c>
      <c r="F53" s="28">
        <v>727219660.22</v>
      </c>
      <c r="G53" s="29">
        <f t="shared" si="0"/>
        <v>129.01952470869102</v>
      </c>
      <c r="H53" s="30">
        <f t="shared" si="1"/>
        <v>91.37273612148863</v>
      </c>
      <c r="I53" s="31" t="s">
        <v>195</v>
      </c>
      <c r="J53" s="32" t="s">
        <v>194</v>
      </c>
    </row>
    <row r="54" spans="1:10" ht="63.75">
      <c r="A54" s="23" t="s">
        <v>108</v>
      </c>
      <c r="B54" s="24" t="s">
        <v>109</v>
      </c>
      <c r="C54" s="25">
        <v>69408576.4</v>
      </c>
      <c r="D54" s="26">
        <v>71323844</v>
      </c>
      <c r="E54" s="27">
        <v>73703185.06</v>
      </c>
      <c r="F54" s="28">
        <v>64151895.26</v>
      </c>
      <c r="G54" s="29">
        <f t="shared" si="0"/>
        <v>106.18743227818169</v>
      </c>
      <c r="H54" s="30">
        <f t="shared" si="1"/>
        <v>87.04087239618677</v>
      </c>
      <c r="I54" s="31" t="s">
        <v>197</v>
      </c>
      <c r="J54" s="32" t="s">
        <v>194</v>
      </c>
    </row>
    <row r="55" spans="1:10" ht="102">
      <c r="A55" s="23" t="s">
        <v>110</v>
      </c>
      <c r="B55" s="24" t="s">
        <v>111</v>
      </c>
      <c r="C55" s="25">
        <v>171301414.4</v>
      </c>
      <c r="D55" s="26">
        <v>213743057.22</v>
      </c>
      <c r="E55" s="27">
        <v>213743057.22</v>
      </c>
      <c r="F55" s="28">
        <v>209221008.8</v>
      </c>
      <c r="G55" s="29">
        <f t="shared" si="0"/>
        <v>124.77600256171615</v>
      </c>
      <c r="H55" s="30">
        <f t="shared" si="1"/>
        <v>97.88435307381911</v>
      </c>
      <c r="I55" s="31" t="s">
        <v>210</v>
      </c>
      <c r="J55" s="32"/>
    </row>
    <row r="56" spans="1:10" ht="47.25" customHeight="1">
      <c r="A56" s="23" t="s">
        <v>112</v>
      </c>
      <c r="B56" s="24" t="s">
        <v>113</v>
      </c>
      <c r="C56" s="25">
        <v>105820043</v>
      </c>
      <c r="D56" s="26">
        <v>105820043</v>
      </c>
      <c r="E56" s="27">
        <v>105820043</v>
      </c>
      <c r="F56" s="28">
        <v>105820043</v>
      </c>
      <c r="G56" s="29">
        <f t="shared" si="0"/>
        <v>100</v>
      </c>
      <c r="H56" s="30">
        <f t="shared" si="1"/>
        <v>100</v>
      </c>
      <c r="I56" s="31"/>
      <c r="J56" s="32"/>
    </row>
    <row r="57" spans="1:10" ht="98.25" customHeight="1">
      <c r="A57" s="23" t="s">
        <v>114</v>
      </c>
      <c r="B57" s="24" t="s">
        <v>115</v>
      </c>
      <c r="C57" s="25">
        <v>3427788116.78</v>
      </c>
      <c r="D57" s="26">
        <v>6383090454.09</v>
      </c>
      <c r="E57" s="27">
        <v>6532506608.26</v>
      </c>
      <c r="F57" s="28">
        <v>6327044443.2</v>
      </c>
      <c r="G57" s="29">
        <f t="shared" si="0"/>
        <v>190.57498263330567</v>
      </c>
      <c r="H57" s="30">
        <f t="shared" si="1"/>
        <v>96.85477294733687</v>
      </c>
      <c r="I57" s="31" t="s">
        <v>196</v>
      </c>
      <c r="J57" s="32"/>
    </row>
    <row r="58" spans="1:10" ht="15.75">
      <c r="A58" s="33" t="s">
        <v>116</v>
      </c>
      <c r="B58" s="34" t="s">
        <v>117</v>
      </c>
      <c r="C58" s="35">
        <f>SUM(C59:C63)</f>
        <v>14709900256</v>
      </c>
      <c r="D58" s="35">
        <f>SUM(D59:D63)</f>
        <v>16519053856.500002</v>
      </c>
      <c r="E58" s="36">
        <f>SUM(E59:E63)</f>
        <v>16458836173.2</v>
      </c>
      <c r="F58" s="36">
        <f>SUM(F59:F63)</f>
        <v>16166102759.750002</v>
      </c>
      <c r="G58" s="37">
        <f t="shared" si="0"/>
        <v>111.88951581426684</v>
      </c>
      <c r="H58" s="38">
        <f t="shared" si="1"/>
        <v>98.2214209414961</v>
      </c>
      <c r="I58" s="31"/>
      <c r="J58" s="32"/>
    </row>
    <row r="59" spans="1:10" ht="31.5" customHeight="1">
      <c r="A59" s="23" t="s">
        <v>118</v>
      </c>
      <c r="B59" s="24" t="s">
        <v>119</v>
      </c>
      <c r="C59" s="25">
        <v>388527348</v>
      </c>
      <c r="D59" s="26">
        <v>414955613.2</v>
      </c>
      <c r="E59" s="27">
        <v>410445511.75</v>
      </c>
      <c r="F59" s="28">
        <v>409997667.28</v>
      </c>
      <c r="G59" s="29">
        <f t="shared" si="0"/>
        <v>105.64134387523218</v>
      </c>
      <c r="H59" s="30">
        <f t="shared" si="1"/>
        <v>99.89088820387131</v>
      </c>
      <c r="I59" s="31" t="s">
        <v>198</v>
      </c>
      <c r="J59" s="32"/>
    </row>
    <row r="60" spans="1:10" ht="132.75" customHeight="1">
      <c r="A60" s="23" t="s">
        <v>120</v>
      </c>
      <c r="B60" s="24" t="s">
        <v>121</v>
      </c>
      <c r="C60" s="25">
        <v>1800063089</v>
      </c>
      <c r="D60" s="26">
        <v>2019392920.95</v>
      </c>
      <c r="E60" s="27">
        <v>2022036696.96</v>
      </c>
      <c r="F60" s="28">
        <v>1994818939.71</v>
      </c>
      <c r="G60" s="29">
        <f t="shared" si="0"/>
        <v>112.33143489894648</v>
      </c>
      <c r="H60" s="30">
        <f t="shared" si="1"/>
        <v>98.6539434575584</v>
      </c>
      <c r="I60" s="31" t="s">
        <v>199</v>
      </c>
      <c r="J60" s="32"/>
    </row>
    <row r="61" spans="1:10" ht="15.75">
      <c r="A61" s="23" t="s">
        <v>122</v>
      </c>
      <c r="B61" s="24" t="s">
        <v>123</v>
      </c>
      <c r="C61" s="25">
        <v>8774149458</v>
      </c>
      <c r="D61" s="26">
        <v>8814552507.27</v>
      </c>
      <c r="E61" s="27">
        <v>8759417516.15</v>
      </c>
      <c r="F61" s="28">
        <v>8618194211.54</v>
      </c>
      <c r="G61" s="29">
        <f t="shared" si="0"/>
        <v>99.8320983484437</v>
      </c>
      <c r="H61" s="30">
        <f t="shared" si="1"/>
        <v>98.38775461553669</v>
      </c>
      <c r="I61" s="31"/>
      <c r="J61" s="32"/>
    </row>
    <row r="62" spans="1:10" ht="135.75" customHeight="1">
      <c r="A62" s="23" t="s">
        <v>124</v>
      </c>
      <c r="B62" s="24" t="s">
        <v>125</v>
      </c>
      <c r="C62" s="25">
        <v>3149806187</v>
      </c>
      <c r="D62" s="26">
        <v>4649074919.64</v>
      </c>
      <c r="E62" s="27">
        <v>4648986607.64</v>
      </c>
      <c r="F62" s="28">
        <v>4559327283.89</v>
      </c>
      <c r="G62" s="29">
        <f t="shared" si="0"/>
        <v>147.59595770773055</v>
      </c>
      <c r="H62" s="30">
        <f t="shared" si="1"/>
        <v>98.07142219763213</v>
      </c>
      <c r="I62" s="31" t="s">
        <v>200</v>
      </c>
      <c r="J62" s="32"/>
    </row>
    <row r="63" spans="1:10" ht="122.25" customHeight="1">
      <c r="A63" s="23" t="s">
        <v>126</v>
      </c>
      <c r="B63" s="24" t="s">
        <v>127</v>
      </c>
      <c r="C63" s="25">
        <v>597354174</v>
      </c>
      <c r="D63" s="26">
        <v>621077895.44</v>
      </c>
      <c r="E63" s="27">
        <v>617949840.7</v>
      </c>
      <c r="F63" s="28">
        <v>583764657.33</v>
      </c>
      <c r="G63" s="29">
        <f t="shared" si="0"/>
        <v>103.44781498086594</v>
      </c>
      <c r="H63" s="30">
        <f t="shared" si="1"/>
        <v>94.46796792903518</v>
      </c>
      <c r="I63" s="31" t="s">
        <v>201</v>
      </c>
      <c r="J63" s="32"/>
    </row>
    <row r="64" spans="1:10" ht="15.75">
      <c r="A64" s="33" t="s">
        <v>128</v>
      </c>
      <c r="B64" s="34" t="s">
        <v>129</v>
      </c>
      <c r="C64" s="35">
        <f>SUM(C65:C68)</f>
        <v>3804554504</v>
      </c>
      <c r="D64" s="35">
        <f>SUM(D65:D68)</f>
        <v>4106844390.78</v>
      </c>
      <c r="E64" s="36">
        <f>SUM(E65:E68)</f>
        <v>3682664529.9100003</v>
      </c>
      <c r="F64" s="36">
        <f>SUM(F65:F68)</f>
        <v>3463406234.8</v>
      </c>
      <c r="G64" s="37">
        <f t="shared" si="0"/>
        <v>96.79620901837922</v>
      </c>
      <c r="H64" s="38">
        <f t="shared" si="1"/>
        <v>94.04620504177831</v>
      </c>
      <c r="I64" s="31"/>
      <c r="J64" s="32"/>
    </row>
    <row r="65" spans="1:10" ht="29.25" customHeight="1">
      <c r="A65" s="23" t="s">
        <v>130</v>
      </c>
      <c r="B65" s="24" t="s">
        <v>131</v>
      </c>
      <c r="C65" s="25">
        <v>16899833</v>
      </c>
      <c r="D65" s="26">
        <v>18045146.86</v>
      </c>
      <c r="E65" s="27">
        <v>18044458.76</v>
      </c>
      <c r="F65" s="28">
        <v>17664739.12</v>
      </c>
      <c r="G65" s="29">
        <f t="shared" si="0"/>
        <v>106.77300041958995</v>
      </c>
      <c r="H65" s="30">
        <f t="shared" si="1"/>
        <v>97.89564405865283</v>
      </c>
      <c r="I65" s="31" t="s">
        <v>202</v>
      </c>
      <c r="J65" s="32"/>
    </row>
    <row r="66" spans="1:10" ht="80.25" customHeight="1">
      <c r="A66" s="23" t="s">
        <v>132</v>
      </c>
      <c r="B66" s="24" t="s">
        <v>133</v>
      </c>
      <c r="C66" s="25">
        <v>2850149671</v>
      </c>
      <c r="D66" s="26">
        <v>3228217752.28</v>
      </c>
      <c r="E66" s="27">
        <v>2803905200.48</v>
      </c>
      <c r="F66" s="28">
        <v>2592153048.9</v>
      </c>
      <c r="G66" s="29">
        <f t="shared" si="0"/>
        <v>98.37747220819548</v>
      </c>
      <c r="H66" s="30">
        <f t="shared" si="1"/>
        <v>92.44795610266175</v>
      </c>
      <c r="I66" s="31"/>
      <c r="J66" s="66" t="s">
        <v>204</v>
      </c>
    </row>
    <row r="67" spans="1:10" ht="38.25">
      <c r="A67" s="23" t="s">
        <v>134</v>
      </c>
      <c r="B67" s="24" t="s">
        <v>135</v>
      </c>
      <c r="C67" s="25">
        <v>878826900</v>
      </c>
      <c r="D67" s="26">
        <v>801919945.39</v>
      </c>
      <c r="E67" s="27">
        <v>801906324.42</v>
      </c>
      <c r="F67" s="28">
        <v>795015429.75</v>
      </c>
      <c r="G67" s="29">
        <f t="shared" si="0"/>
        <v>91.24735763322674</v>
      </c>
      <c r="H67" s="30">
        <f t="shared" si="1"/>
        <v>99.14068583073167</v>
      </c>
      <c r="I67" s="31" t="s">
        <v>203</v>
      </c>
      <c r="J67" s="32"/>
    </row>
    <row r="68" spans="1:10" ht="31.5">
      <c r="A68" s="23" t="s">
        <v>136</v>
      </c>
      <c r="B68" s="24" t="s">
        <v>137</v>
      </c>
      <c r="C68" s="25">
        <v>58678100</v>
      </c>
      <c r="D68" s="26">
        <v>58661546.25</v>
      </c>
      <c r="E68" s="27">
        <v>58808546.25</v>
      </c>
      <c r="F68" s="28">
        <v>58573017.03</v>
      </c>
      <c r="G68" s="29">
        <f t="shared" si="0"/>
        <v>100.22230823765597</v>
      </c>
      <c r="H68" s="30">
        <f t="shared" si="1"/>
        <v>99.59949831271335</v>
      </c>
      <c r="I68" s="31"/>
      <c r="J68" s="32"/>
    </row>
    <row r="69" spans="1:10" ht="15.75">
      <c r="A69" s="33" t="s">
        <v>138</v>
      </c>
      <c r="B69" s="34" t="s">
        <v>139</v>
      </c>
      <c r="C69" s="35">
        <f>SUM(C70:C72)</f>
        <v>405613800</v>
      </c>
      <c r="D69" s="35">
        <f>SUM(D70:D72)</f>
        <v>472923601.36</v>
      </c>
      <c r="E69" s="36">
        <f>SUM(E70:E72)</f>
        <v>472923601.36</v>
      </c>
      <c r="F69" s="36">
        <f>SUM(F70:F72)</f>
        <v>472923437.10999995</v>
      </c>
      <c r="G69" s="37">
        <f t="shared" si="0"/>
        <v>116.59455407089207</v>
      </c>
      <c r="H69" s="38">
        <f t="shared" si="1"/>
        <v>99.99996526923174</v>
      </c>
      <c r="I69" s="31"/>
      <c r="J69" s="32"/>
    </row>
    <row r="70" spans="1:10" ht="80.25" customHeight="1">
      <c r="A70" s="23" t="s">
        <v>140</v>
      </c>
      <c r="B70" s="24" t="s">
        <v>141</v>
      </c>
      <c r="C70" s="25">
        <v>211585700</v>
      </c>
      <c r="D70" s="26">
        <v>269118200</v>
      </c>
      <c r="E70" s="27">
        <v>269118200</v>
      </c>
      <c r="F70" s="28">
        <v>269118097.2</v>
      </c>
      <c r="G70" s="29">
        <f t="shared" si="0"/>
        <v>127.19110979617243</v>
      </c>
      <c r="H70" s="30">
        <f t="shared" si="1"/>
        <v>99.99996180117138</v>
      </c>
      <c r="I70" s="31" t="s">
        <v>211</v>
      </c>
      <c r="J70" s="32"/>
    </row>
    <row r="71" spans="1:10" ht="15.75">
      <c r="A71" s="23" t="s">
        <v>142</v>
      </c>
      <c r="B71" s="24" t="s">
        <v>143</v>
      </c>
      <c r="C71" s="25">
        <v>180320300</v>
      </c>
      <c r="D71" s="26">
        <v>187054101.36</v>
      </c>
      <c r="E71" s="27">
        <v>187054101.36</v>
      </c>
      <c r="F71" s="28">
        <v>187054076.6</v>
      </c>
      <c r="G71" s="29">
        <f aca="true" t="shared" si="2" ref="G71:G78">E71/C71*100</f>
        <v>103.73435567709237</v>
      </c>
      <c r="H71" s="30">
        <f aca="true" t="shared" si="3" ref="H71:H79">F71/E71*100</f>
        <v>99.99998676318785</v>
      </c>
      <c r="I71" s="31"/>
      <c r="J71" s="32"/>
    </row>
    <row r="72" spans="1:10" ht="71.25" customHeight="1">
      <c r="A72" s="23" t="s">
        <v>144</v>
      </c>
      <c r="B72" s="24" t="s">
        <v>145</v>
      </c>
      <c r="C72" s="25">
        <v>13707800</v>
      </c>
      <c r="D72" s="26">
        <v>16751300</v>
      </c>
      <c r="E72" s="27">
        <v>16751300</v>
      </c>
      <c r="F72" s="28">
        <v>16751263.31</v>
      </c>
      <c r="G72" s="29">
        <f t="shared" si="2"/>
        <v>122.20268752097346</v>
      </c>
      <c r="H72" s="30">
        <f t="shared" si="3"/>
        <v>99.99978097222305</v>
      </c>
      <c r="I72" s="31" t="s">
        <v>205</v>
      </c>
      <c r="J72" s="32"/>
    </row>
    <row r="73" spans="1:10" ht="31.5">
      <c r="A73" s="33" t="s">
        <v>146</v>
      </c>
      <c r="B73" s="34" t="s">
        <v>147</v>
      </c>
      <c r="C73" s="35">
        <f>SUM(C74)</f>
        <v>26823137.29</v>
      </c>
      <c r="D73" s="35">
        <f>SUM(D74)</f>
        <v>27048374.15</v>
      </c>
      <c r="E73" s="36">
        <f>SUM(E74)</f>
        <v>27048374.15</v>
      </c>
      <c r="F73" s="36">
        <f>SUM(F74)</f>
        <v>27048374.15</v>
      </c>
      <c r="G73" s="37">
        <f t="shared" si="2"/>
        <v>100.83971109555469</v>
      </c>
      <c r="H73" s="38">
        <f t="shared" si="3"/>
        <v>100</v>
      </c>
      <c r="I73" s="31"/>
      <c r="J73" s="32"/>
    </row>
    <row r="74" spans="1:10" ht="31.5">
      <c r="A74" s="23" t="s">
        <v>148</v>
      </c>
      <c r="B74" s="24" t="s">
        <v>149</v>
      </c>
      <c r="C74" s="25">
        <v>26823137.29</v>
      </c>
      <c r="D74" s="26">
        <v>27048374.15</v>
      </c>
      <c r="E74" s="27">
        <v>27048374.15</v>
      </c>
      <c r="F74" s="28">
        <v>27048374.15</v>
      </c>
      <c r="G74" s="29">
        <f t="shared" si="2"/>
        <v>100.83971109555469</v>
      </c>
      <c r="H74" s="30">
        <f t="shared" si="3"/>
        <v>100</v>
      </c>
      <c r="I74" s="31"/>
      <c r="J74" s="32"/>
    </row>
    <row r="75" spans="1:10" ht="47.25">
      <c r="A75" s="40" t="s">
        <v>150</v>
      </c>
      <c r="B75" s="41" t="s">
        <v>151</v>
      </c>
      <c r="C75" s="42">
        <f>SUM(C76:C78)</f>
        <v>3082285196</v>
      </c>
      <c r="D75" s="42">
        <f>SUM(D76:D78)</f>
        <v>5745138180.7</v>
      </c>
      <c r="E75" s="43">
        <f>SUM(E76:E78)</f>
        <v>6598751752.85</v>
      </c>
      <c r="F75" s="43">
        <f>SUM(F76:F78)</f>
        <v>6476846413.79</v>
      </c>
      <c r="G75" s="37">
        <f t="shared" si="2"/>
        <v>214.0863461114323</v>
      </c>
      <c r="H75" s="38">
        <f t="shared" si="3"/>
        <v>98.15260001245917</v>
      </c>
      <c r="I75" s="31"/>
      <c r="J75" s="32"/>
    </row>
    <row r="76" spans="1:10" ht="47.25">
      <c r="A76" s="44" t="s">
        <v>152</v>
      </c>
      <c r="B76" s="45" t="s">
        <v>153</v>
      </c>
      <c r="C76" s="46">
        <v>596512298</v>
      </c>
      <c r="D76" s="47">
        <v>596512298</v>
      </c>
      <c r="E76" s="48">
        <v>596512298</v>
      </c>
      <c r="F76" s="49">
        <v>596512298</v>
      </c>
      <c r="G76" s="29">
        <f t="shared" si="2"/>
        <v>100</v>
      </c>
      <c r="H76" s="30">
        <f t="shared" si="3"/>
        <v>100</v>
      </c>
      <c r="I76" s="31"/>
      <c r="J76" s="32"/>
    </row>
    <row r="77" spans="1:10" ht="58.5" customHeight="1">
      <c r="A77" s="23" t="s">
        <v>154</v>
      </c>
      <c r="B77" s="24" t="s">
        <v>155</v>
      </c>
      <c r="C77" s="25">
        <v>301230000</v>
      </c>
      <c r="D77" s="26">
        <v>221926400.67</v>
      </c>
      <c r="E77" s="27">
        <v>221926400.67</v>
      </c>
      <c r="F77" s="28">
        <v>221926400.43</v>
      </c>
      <c r="G77" s="29">
        <f t="shared" si="2"/>
        <v>73.6734059257046</v>
      </c>
      <c r="H77" s="70">
        <f t="shared" si="3"/>
        <v>99.99999989185605</v>
      </c>
      <c r="I77" s="77" t="s">
        <v>214</v>
      </c>
      <c r="J77" s="63"/>
    </row>
    <row r="78" spans="1:10" ht="120.75" customHeight="1" thickBot="1">
      <c r="A78" s="50" t="s">
        <v>156</v>
      </c>
      <c r="B78" s="51" t="s">
        <v>157</v>
      </c>
      <c r="C78" s="52">
        <v>2184542898</v>
      </c>
      <c r="D78" s="53">
        <v>4926699482.03</v>
      </c>
      <c r="E78" s="54">
        <v>5780313054.18</v>
      </c>
      <c r="F78" s="55">
        <v>5658407715.36</v>
      </c>
      <c r="G78" s="29">
        <f t="shared" si="2"/>
        <v>264.6005743110841</v>
      </c>
      <c r="H78" s="75">
        <f t="shared" si="3"/>
        <v>97.89102531857084</v>
      </c>
      <c r="I78" s="78" t="s">
        <v>215</v>
      </c>
      <c r="J78" s="76"/>
    </row>
    <row r="79" spans="1:10" s="61" customFormat="1" ht="17.25" thickBot="1">
      <c r="A79" s="56" t="s">
        <v>158</v>
      </c>
      <c r="B79" s="57" t="s">
        <v>0</v>
      </c>
      <c r="C79" s="58">
        <f>C5+C15+C17+C22+C32+C37+C40+C48+C51+C58+C64+C69+C73+C75</f>
        <v>72299644068.25</v>
      </c>
      <c r="D79" s="58">
        <f>D5+D15+D17+D22+D32+D37+D40+D48+D51+D58+D64+D69+D73+D75</f>
        <v>87067982960.54</v>
      </c>
      <c r="E79" s="58">
        <f>E5+E15+E17+E22+E32+E37+E40+E48+E51+E58+E64+E69+E73+E75</f>
        <v>86875853799.87001</v>
      </c>
      <c r="F79" s="58">
        <f>F5+F15+F17+F22+F32+F37+F40+F48+F51+F58+F64+F69+F73+F75</f>
        <v>83928367052.40999</v>
      </c>
      <c r="G79" s="62">
        <f>E79/C79*100</f>
        <v>120.16083193695981</v>
      </c>
      <c r="H79" s="59">
        <f t="shared" si="3"/>
        <v>96.60724284304595</v>
      </c>
      <c r="I79" s="60"/>
      <c r="J79" s="60"/>
    </row>
  </sheetData>
  <sheetProtection/>
  <mergeCells count="1">
    <mergeCell ref="A1:J1"/>
  </mergeCells>
  <printOptions horizontalCentered="1"/>
  <pageMargins left="0.3937007874015748" right="0.3937007874015748" top="0.3937007874015748" bottom="0.3937007874015748" header="0" footer="0.1968503937007874"/>
  <pageSetup firstPageNumber="1" useFirstPageNumber="1" horizontalDpi="600" verticalDpi="600" orientation="landscape" paperSize="8" scale="7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 EV.</dc:creator>
  <cp:keywords/>
  <dc:description/>
  <cp:lastModifiedBy>Lobach IA.</cp:lastModifiedBy>
  <cp:lastPrinted>2021-06-07T15:21:33Z</cp:lastPrinted>
  <dcterms:created xsi:type="dcterms:W3CDTF">2021-05-21T07:02:56Z</dcterms:created>
  <dcterms:modified xsi:type="dcterms:W3CDTF">2021-06-07T15:41:40Z</dcterms:modified>
  <cp:category/>
  <cp:version/>
  <cp:contentType/>
  <cp:contentStatus/>
</cp:coreProperties>
</file>